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C:\Users\bem43\Documents\Doxcelerate\CCMS\Templates - Completed\Cert Rule Final Templates (copies)\"/>
    </mc:Choice>
  </mc:AlternateContent>
  <xr:revisionPtr revIDLastSave="0" documentId="8_{4AA77ADE-3250-436A-9B7E-649F5845A29E}"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Input!$C$12:$AO$111</definedName>
    <definedName name="No_of_Columns" localSheetId="0">[1]Input!$AV$10</definedName>
    <definedName name="No_of_Columns">Input!$CH$12</definedName>
    <definedName name="No_of_Product_Classes" localSheetId="0">[1]Input!$AV$11</definedName>
    <definedName name="No_of_Product_Classes">Input!$CH$13</definedName>
    <definedName name="PrClDesc" localSheetId="0">'[1]Product Group Codes'!$A$4:$B$28</definedName>
    <definedName name="PrClDesc">'Product Group Codes'!$A$4:$D$9</definedName>
    <definedName name="_xlnm.Print_Area" localSheetId="1">Input!$A:$AO</definedName>
    <definedName name="_xlnm.Print_Titles" localSheetId="1">Input!$11:$11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13" i="1" l="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11" i="1"/>
  <c r="AW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1" i="1"/>
  <c r="AU12" i="1"/>
  <c r="AZ13" i="1" l="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10" i="1"/>
  <c r="AZ111" i="1"/>
  <c r="AZ12" i="1"/>
  <c r="BU12" i="1" l="1"/>
  <c r="BV12" i="1"/>
  <c r="BU13" i="1"/>
  <c r="BV13" i="1"/>
  <c r="BU14" i="1"/>
  <c r="BV14" i="1"/>
  <c r="BU15" i="1"/>
  <c r="BV15" i="1"/>
  <c r="BU16" i="1"/>
  <c r="BV16" i="1"/>
  <c r="BU17" i="1"/>
  <c r="BV17" i="1"/>
  <c r="BU18" i="1"/>
  <c r="BV18" i="1"/>
  <c r="BU19" i="1"/>
  <c r="BV19" i="1"/>
  <c r="BU20" i="1"/>
  <c r="BV20" i="1"/>
  <c r="BU21" i="1"/>
  <c r="BV21" i="1"/>
  <c r="BU22" i="1"/>
  <c r="BV22" i="1"/>
  <c r="BU23" i="1"/>
  <c r="BV23" i="1"/>
  <c r="BU24" i="1"/>
  <c r="BV24" i="1"/>
  <c r="BU25" i="1"/>
  <c r="BV25" i="1"/>
  <c r="BU26" i="1"/>
  <c r="BV26" i="1"/>
  <c r="BU27" i="1"/>
  <c r="BV27" i="1"/>
  <c r="BU28" i="1"/>
  <c r="BV28" i="1"/>
  <c r="BU29" i="1"/>
  <c r="BV29" i="1"/>
  <c r="BU30" i="1"/>
  <c r="BV30" i="1"/>
  <c r="BU31" i="1"/>
  <c r="BV31" i="1"/>
  <c r="BU32" i="1"/>
  <c r="BV32" i="1"/>
  <c r="BU33" i="1"/>
  <c r="BV33" i="1"/>
  <c r="BU34" i="1"/>
  <c r="BV34" i="1"/>
  <c r="BU35" i="1"/>
  <c r="BV35" i="1"/>
  <c r="BU36" i="1"/>
  <c r="BV36" i="1"/>
  <c r="BU37" i="1"/>
  <c r="BV37" i="1"/>
  <c r="BU38" i="1"/>
  <c r="BV38" i="1"/>
  <c r="BU39" i="1"/>
  <c r="BV39" i="1"/>
  <c r="BU40" i="1"/>
  <c r="BV40" i="1"/>
  <c r="BU41" i="1"/>
  <c r="BV41" i="1"/>
  <c r="BU42" i="1"/>
  <c r="BV42" i="1"/>
  <c r="BU43" i="1"/>
  <c r="BV43" i="1"/>
  <c r="BU44" i="1"/>
  <c r="BV44" i="1"/>
  <c r="BU45" i="1"/>
  <c r="BV45" i="1"/>
  <c r="BU46" i="1"/>
  <c r="BV46" i="1"/>
  <c r="BU47" i="1"/>
  <c r="BV47" i="1"/>
  <c r="BU48" i="1"/>
  <c r="BV48" i="1"/>
  <c r="BU49" i="1"/>
  <c r="BV49" i="1"/>
  <c r="BU50" i="1"/>
  <c r="BV50" i="1"/>
  <c r="BU51" i="1"/>
  <c r="BV51" i="1"/>
  <c r="BU52" i="1"/>
  <c r="BV52" i="1"/>
  <c r="BU53" i="1"/>
  <c r="BV53" i="1"/>
  <c r="BU54" i="1"/>
  <c r="BV54" i="1"/>
  <c r="BU55" i="1"/>
  <c r="BV55" i="1"/>
  <c r="BU56" i="1"/>
  <c r="BV56" i="1"/>
  <c r="BU57" i="1"/>
  <c r="BV57" i="1"/>
  <c r="BU58" i="1"/>
  <c r="BV58" i="1"/>
  <c r="BU59" i="1"/>
  <c r="BV59" i="1"/>
  <c r="BU60" i="1"/>
  <c r="BV60" i="1"/>
  <c r="BU61" i="1"/>
  <c r="BV61" i="1"/>
  <c r="BU62" i="1"/>
  <c r="BV62" i="1"/>
  <c r="BU63" i="1"/>
  <c r="BV63" i="1"/>
  <c r="BU64" i="1"/>
  <c r="BV64" i="1"/>
  <c r="BU65" i="1"/>
  <c r="BV65" i="1"/>
  <c r="BU66" i="1"/>
  <c r="BV66" i="1"/>
  <c r="BU67" i="1"/>
  <c r="BV67" i="1"/>
  <c r="BU68" i="1"/>
  <c r="BV68" i="1"/>
  <c r="BU69" i="1"/>
  <c r="BV69" i="1"/>
  <c r="BU70" i="1"/>
  <c r="BV70" i="1"/>
  <c r="BU71" i="1"/>
  <c r="BV71" i="1"/>
  <c r="BU72" i="1"/>
  <c r="BV72" i="1"/>
  <c r="BU73" i="1"/>
  <c r="BV73" i="1"/>
  <c r="BU74" i="1"/>
  <c r="BV74" i="1"/>
  <c r="BU75" i="1"/>
  <c r="BV75" i="1"/>
  <c r="BU76" i="1"/>
  <c r="BV76" i="1"/>
  <c r="BU77" i="1"/>
  <c r="BV77" i="1"/>
  <c r="BU78" i="1"/>
  <c r="BV78" i="1"/>
  <c r="BU79" i="1"/>
  <c r="BV79" i="1"/>
  <c r="BU80" i="1"/>
  <c r="BV80" i="1"/>
  <c r="BU81" i="1"/>
  <c r="BV81" i="1"/>
  <c r="BU82" i="1"/>
  <c r="BV82" i="1"/>
  <c r="BU83" i="1"/>
  <c r="BV83" i="1"/>
  <c r="BU84" i="1"/>
  <c r="BV84" i="1"/>
  <c r="BU85" i="1"/>
  <c r="BV85" i="1"/>
  <c r="BU86" i="1"/>
  <c r="BV86" i="1"/>
  <c r="BU87" i="1"/>
  <c r="BV87" i="1"/>
  <c r="BU88" i="1"/>
  <c r="BV88" i="1"/>
  <c r="BU89" i="1"/>
  <c r="BV89" i="1"/>
  <c r="BU90" i="1"/>
  <c r="BV90" i="1"/>
  <c r="BU91" i="1"/>
  <c r="BV91" i="1"/>
  <c r="BU92" i="1"/>
  <c r="BV92" i="1"/>
  <c r="BU93" i="1"/>
  <c r="BV93" i="1"/>
  <c r="BU94" i="1"/>
  <c r="BV94" i="1"/>
  <c r="BU95" i="1"/>
  <c r="BV95" i="1"/>
  <c r="BU96" i="1"/>
  <c r="BV96" i="1"/>
  <c r="BU97" i="1"/>
  <c r="BV97" i="1"/>
  <c r="BU98" i="1"/>
  <c r="BV98" i="1"/>
  <c r="BU99" i="1"/>
  <c r="BV99" i="1"/>
  <c r="BU100" i="1"/>
  <c r="BV100" i="1"/>
  <c r="BU101" i="1"/>
  <c r="BV101" i="1"/>
  <c r="BU102" i="1"/>
  <c r="BV102" i="1"/>
  <c r="BU103" i="1"/>
  <c r="BV103" i="1"/>
  <c r="BU104" i="1"/>
  <c r="BV104" i="1"/>
  <c r="BU105" i="1"/>
  <c r="BV105" i="1"/>
  <c r="BU106" i="1"/>
  <c r="BV106" i="1"/>
  <c r="BU107" i="1"/>
  <c r="BV107" i="1"/>
  <c r="BU108" i="1"/>
  <c r="BV108" i="1"/>
  <c r="BU109" i="1"/>
  <c r="BV109" i="1"/>
  <c r="BU110" i="1"/>
  <c r="BV110" i="1"/>
  <c r="BV111" i="1"/>
  <c r="BU111" i="1"/>
  <c r="BT12" i="1"/>
  <c r="BT13" i="1"/>
  <c r="BT14" i="1"/>
  <c r="BT15" i="1"/>
  <c r="BT16" i="1"/>
  <c r="BT17" i="1"/>
  <c r="BT18" i="1"/>
  <c r="BT19" i="1"/>
  <c r="BT20" i="1"/>
  <c r="BT21" i="1"/>
  <c r="BT22" i="1"/>
  <c r="BT23" i="1"/>
  <c r="BT24" i="1"/>
  <c r="BT25" i="1"/>
  <c r="BT26" i="1"/>
  <c r="BT27" i="1"/>
  <c r="BT28" i="1"/>
  <c r="BT29" i="1"/>
  <c r="BT30" i="1"/>
  <c r="BT31" i="1"/>
  <c r="BT32" i="1"/>
  <c r="BT33" i="1"/>
  <c r="BT34" i="1"/>
  <c r="BT35" i="1"/>
  <c r="BT36" i="1"/>
  <c r="BT37" i="1"/>
  <c r="BT38" i="1"/>
  <c r="BT39" i="1"/>
  <c r="BT40" i="1"/>
  <c r="BT41" i="1"/>
  <c r="BT42" i="1"/>
  <c r="BT43" i="1"/>
  <c r="BT44" i="1"/>
  <c r="BT45" i="1"/>
  <c r="BT46" i="1"/>
  <c r="BT47" i="1"/>
  <c r="BT48" i="1"/>
  <c r="BT49" i="1"/>
  <c r="BT50" i="1"/>
  <c r="BT51" i="1"/>
  <c r="BT52" i="1"/>
  <c r="BT53" i="1"/>
  <c r="BT54" i="1"/>
  <c r="BT55" i="1"/>
  <c r="BT56" i="1"/>
  <c r="BT57" i="1"/>
  <c r="BT58" i="1"/>
  <c r="BT59" i="1"/>
  <c r="BT60" i="1"/>
  <c r="BT61" i="1"/>
  <c r="BT62" i="1"/>
  <c r="BT63" i="1"/>
  <c r="BT64" i="1"/>
  <c r="BT65" i="1"/>
  <c r="BT66" i="1"/>
  <c r="BT67" i="1"/>
  <c r="BT68" i="1"/>
  <c r="BT69" i="1"/>
  <c r="BT70" i="1"/>
  <c r="BT71" i="1"/>
  <c r="BT72" i="1"/>
  <c r="BT73" i="1"/>
  <c r="BT74" i="1"/>
  <c r="BT75" i="1"/>
  <c r="BT76" i="1"/>
  <c r="BT77" i="1"/>
  <c r="BT78" i="1"/>
  <c r="BT79" i="1"/>
  <c r="BT80" i="1"/>
  <c r="BT81" i="1"/>
  <c r="BT82" i="1"/>
  <c r="BT83" i="1"/>
  <c r="BT84" i="1"/>
  <c r="BT85" i="1"/>
  <c r="BT86" i="1"/>
  <c r="BT87" i="1"/>
  <c r="BT88" i="1"/>
  <c r="BT89" i="1"/>
  <c r="BT90" i="1"/>
  <c r="BT91" i="1"/>
  <c r="BT92" i="1"/>
  <c r="BT93" i="1"/>
  <c r="BT94" i="1"/>
  <c r="BT95" i="1"/>
  <c r="BT96" i="1"/>
  <c r="BT97" i="1"/>
  <c r="BT98" i="1"/>
  <c r="BT99" i="1"/>
  <c r="BT100" i="1"/>
  <c r="BT101" i="1"/>
  <c r="BT102" i="1"/>
  <c r="BT103" i="1"/>
  <c r="BT104" i="1"/>
  <c r="BT105" i="1"/>
  <c r="BT106" i="1"/>
  <c r="BT107" i="1"/>
  <c r="BT108" i="1"/>
  <c r="BT109" i="1"/>
  <c r="BT110" i="1"/>
  <c r="BT111" i="1"/>
  <c r="BS12" i="1"/>
  <c r="BS13" i="1"/>
  <c r="BS14" i="1"/>
  <c r="BS15" i="1"/>
  <c r="BS16" i="1"/>
  <c r="BS17" i="1"/>
  <c r="BS18" i="1"/>
  <c r="BS19" i="1"/>
  <c r="BS20" i="1"/>
  <c r="BS21" i="1"/>
  <c r="BS22" i="1"/>
  <c r="BS23" i="1"/>
  <c r="BS24" i="1"/>
  <c r="BS25" i="1"/>
  <c r="BS26" i="1"/>
  <c r="BS27" i="1"/>
  <c r="BS28" i="1"/>
  <c r="BS29" i="1"/>
  <c r="BS30" i="1"/>
  <c r="BS31" i="1"/>
  <c r="BS32" i="1"/>
  <c r="BS33" i="1"/>
  <c r="BS34" i="1"/>
  <c r="BS35" i="1"/>
  <c r="BS36" i="1"/>
  <c r="BS37" i="1"/>
  <c r="BS38" i="1"/>
  <c r="BS39" i="1"/>
  <c r="BS40" i="1"/>
  <c r="BS41" i="1"/>
  <c r="BS42" i="1"/>
  <c r="BS43" i="1"/>
  <c r="BS44" i="1"/>
  <c r="BS45" i="1"/>
  <c r="BS46" i="1"/>
  <c r="BS47" i="1"/>
  <c r="BS48" i="1"/>
  <c r="BS49" i="1"/>
  <c r="BS50" i="1"/>
  <c r="BS51" i="1"/>
  <c r="BS52" i="1"/>
  <c r="BS53" i="1"/>
  <c r="BS54" i="1"/>
  <c r="BS55" i="1"/>
  <c r="BS56" i="1"/>
  <c r="BS57" i="1"/>
  <c r="BS58" i="1"/>
  <c r="BS59" i="1"/>
  <c r="BS60" i="1"/>
  <c r="BS61" i="1"/>
  <c r="BS62" i="1"/>
  <c r="BS63" i="1"/>
  <c r="BS64" i="1"/>
  <c r="BS65" i="1"/>
  <c r="BS66" i="1"/>
  <c r="BS67" i="1"/>
  <c r="BS68" i="1"/>
  <c r="BS69" i="1"/>
  <c r="BS70" i="1"/>
  <c r="BS71" i="1"/>
  <c r="BS72" i="1"/>
  <c r="BS73" i="1"/>
  <c r="BS74" i="1"/>
  <c r="BS75" i="1"/>
  <c r="BS76" i="1"/>
  <c r="BS77" i="1"/>
  <c r="BS78" i="1"/>
  <c r="BS79" i="1"/>
  <c r="BS80" i="1"/>
  <c r="BS81" i="1"/>
  <c r="BS82" i="1"/>
  <c r="BS83" i="1"/>
  <c r="BS84" i="1"/>
  <c r="BS85" i="1"/>
  <c r="BS86" i="1"/>
  <c r="BS87" i="1"/>
  <c r="BS88" i="1"/>
  <c r="BS89" i="1"/>
  <c r="BS90" i="1"/>
  <c r="BS91" i="1"/>
  <c r="BS92" i="1"/>
  <c r="BS93" i="1"/>
  <c r="BS94" i="1"/>
  <c r="BS95" i="1"/>
  <c r="BS96" i="1"/>
  <c r="BS97" i="1"/>
  <c r="BS98" i="1"/>
  <c r="BS99" i="1"/>
  <c r="BS100" i="1"/>
  <c r="BS101" i="1"/>
  <c r="BS102" i="1"/>
  <c r="BS103" i="1"/>
  <c r="BS104" i="1"/>
  <c r="BS105" i="1"/>
  <c r="BS106" i="1"/>
  <c r="BS107" i="1"/>
  <c r="BS108" i="1"/>
  <c r="BS109" i="1"/>
  <c r="BS110" i="1"/>
  <c r="BS111" i="1"/>
  <c r="BQ12" i="1"/>
  <c r="BR12" i="1"/>
  <c r="BQ13" i="1"/>
  <c r="BR13" i="1"/>
  <c r="BQ14" i="1"/>
  <c r="BR14" i="1"/>
  <c r="BQ15" i="1"/>
  <c r="BR15" i="1"/>
  <c r="BQ16" i="1"/>
  <c r="BR16" i="1"/>
  <c r="BQ17" i="1"/>
  <c r="BR17" i="1"/>
  <c r="BQ18" i="1"/>
  <c r="BR18" i="1"/>
  <c r="BQ19" i="1"/>
  <c r="BR19" i="1"/>
  <c r="BQ20" i="1"/>
  <c r="BR20" i="1"/>
  <c r="BQ21" i="1"/>
  <c r="BR21" i="1"/>
  <c r="BQ22" i="1"/>
  <c r="BR22" i="1"/>
  <c r="BQ23" i="1"/>
  <c r="BR23" i="1"/>
  <c r="BQ24" i="1"/>
  <c r="BR24" i="1"/>
  <c r="BQ25" i="1"/>
  <c r="BR25" i="1"/>
  <c r="BQ26" i="1"/>
  <c r="BR26" i="1"/>
  <c r="BQ27" i="1"/>
  <c r="BR27" i="1"/>
  <c r="BQ28" i="1"/>
  <c r="BR28" i="1"/>
  <c r="BQ29" i="1"/>
  <c r="BR29" i="1"/>
  <c r="BQ30" i="1"/>
  <c r="BR30" i="1"/>
  <c r="BQ31" i="1"/>
  <c r="BR31" i="1"/>
  <c r="BQ32" i="1"/>
  <c r="BR32" i="1"/>
  <c r="BQ33" i="1"/>
  <c r="BR33" i="1"/>
  <c r="BQ34" i="1"/>
  <c r="BR34" i="1"/>
  <c r="BQ35" i="1"/>
  <c r="BR35" i="1"/>
  <c r="BQ36" i="1"/>
  <c r="BR36" i="1"/>
  <c r="BQ37" i="1"/>
  <c r="BR37" i="1"/>
  <c r="BQ38" i="1"/>
  <c r="BR38" i="1"/>
  <c r="BQ39" i="1"/>
  <c r="BR39" i="1"/>
  <c r="BQ40" i="1"/>
  <c r="BR40" i="1"/>
  <c r="BQ41" i="1"/>
  <c r="BR41" i="1"/>
  <c r="BQ42" i="1"/>
  <c r="BR42" i="1"/>
  <c r="BQ43" i="1"/>
  <c r="BR43" i="1"/>
  <c r="BQ44" i="1"/>
  <c r="BR44" i="1"/>
  <c r="BQ45" i="1"/>
  <c r="BR45" i="1"/>
  <c r="BQ46" i="1"/>
  <c r="BR46" i="1"/>
  <c r="BQ47" i="1"/>
  <c r="BR47" i="1"/>
  <c r="BQ48" i="1"/>
  <c r="BR48" i="1"/>
  <c r="BQ49" i="1"/>
  <c r="BR49" i="1"/>
  <c r="BQ50" i="1"/>
  <c r="BR50" i="1"/>
  <c r="BQ51" i="1"/>
  <c r="BR51" i="1"/>
  <c r="BQ52" i="1"/>
  <c r="BR52" i="1"/>
  <c r="BQ53" i="1"/>
  <c r="BR53" i="1"/>
  <c r="BQ54" i="1"/>
  <c r="BR54" i="1"/>
  <c r="BQ55" i="1"/>
  <c r="BR55" i="1"/>
  <c r="BQ56" i="1"/>
  <c r="BR56" i="1"/>
  <c r="BQ57" i="1"/>
  <c r="BR57" i="1"/>
  <c r="BQ58" i="1"/>
  <c r="BR58" i="1"/>
  <c r="BQ59" i="1"/>
  <c r="BR59" i="1"/>
  <c r="BQ60" i="1"/>
  <c r="BR60" i="1"/>
  <c r="BQ61" i="1"/>
  <c r="BR61" i="1"/>
  <c r="BQ62" i="1"/>
  <c r="BR62" i="1"/>
  <c r="BQ63" i="1"/>
  <c r="BR63" i="1"/>
  <c r="BQ64" i="1"/>
  <c r="BR64" i="1"/>
  <c r="BQ65" i="1"/>
  <c r="BR65" i="1"/>
  <c r="BQ66" i="1"/>
  <c r="BR66" i="1"/>
  <c r="BQ67" i="1"/>
  <c r="BR67" i="1"/>
  <c r="BQ68" i="1"/>
  <c r="BR68" i="1"/>
  <c r="BQ69" i="1"/>
  <c r="BR69" i="1"/>
  <c r="BQ70" i="1"/>
  <c r="BR70" i="1"/>
  <c r="BQ71" i="1"/>
  <c r="BR71" i="1"/>
  <c r="BQ72" i="1"/>
  <c r="BR72" i="1"/>
  <c r="BQ73" i="1"/>
  <c r="BR73" i="1"/>
  <c r="BQ74" i="1"/>
  <c r="BR74" i="1"/>
  <c r="BQ75" i="1"/>
  <c r="BR75" i="1"/>
  <c r="BQ76" i="1"/>
  <c r="BR76" i="1"/>
  <c r="BQ77" i="1"/>
  <c r="BR77" i="1"/>
  <c r="BQ78" i="1"/>
  <c r="BR78" i="1"/>
  <c r="BQ79" i="1"/>
  <c r="BR79" i="1"/>
  <c r="BQ80" i="1"/>
  <c r="BR80" i="1"/>
  <c r="BQ81" i="1"/>
  <c r="BR81" i="1"/>
  <c r="BQ82" i="1"/>
  <c r="BR82" i="1"/>
  <c r="BQ83" i="1"/>
  <c r="BR83" i="1"/>
  <c r="BQ84" i="1"/>
  <c r="BR84" i="1"/>
  <c r="BQ85" i="1"/>
  <c r="BR85" i="1"/>
  <c r="BQ86" i="1"/>
  <c r="BR86" i="1"/>
  <c r="BQ87" i="1"/>
  <c r="BR87" i="1"/>
  <c r="BQ88" i="1"/>
  <c r="BR88" i="1"/>
  <c r="BQ89" i="1"/>
  <c r="BR89" i="1"/>
  <c r="BQ90" i="1"/>
  <c r="BR90" i="1"/>
  <c r="BQ91" i="1"/>
  <c r="BR91" i="1"/>
  <c r="BQ92" i="1"/>
  <c r="BR92" i="1"/>
  <c r="BQ93" i="1"/>
  <c r="BR93" i="1"/>
  <c r="BQ94" i="1"/>
  <c r="BR94" i="1"/>
  <c r="BQ95" i="1"/>
  <c r="BR95" i="1"/>
  <c r="BQ96" i="1"/>
  <c r="BR96" i="1"/>
  <c r="BQ97" i="1"/>
  <c r="BR97" i="1"/>
  <c r="BQ98" i="1"/>
  <c r="BR98" i="1"/>
  <c r="BQ99" i="1"/>
  <c r="BR99" i="1"/>
  <c r="BQ100" i="1"/>
  <c r="BR100" i="1"/>
  <c r="BQ101" i="1"/>
  <c r="BR101" i="1"/>
  <c r="BQ102" i="1"/>
  <c r="BR102" i="1"/>
  <c r="BQ103" i="1"/>
  <c r="BR103" i="1"/>
  <c r="BQ104" i="1"/>
  <c r="BR104" i="1"/>
  <c r="BQ105" i="1"/>
  <c r="BR105" i="1"/>
  <c r="BQ106" i="1"/>
  <c r="BR106" i="1"/>
  <c r="BQ107" i="1"/>
  <c r="BR107" i="1"/>
  <c r="BQ108" i="1"/>
  <c r="BR108" i="1"/>
  <c r="BQ109" i="1"/>
  <c r="BR109" i="1"/>
  <c r="BQ110" i="1"/>
  <c r="BR110" i="1"/>
  <c r="BQ111" i="1"/>
  <c r="BR111" i="1"/>
  <c r="BP12" i="1"/>
  <c r="BP13" i="1"/>
  <c r="BP14" i="1"/>
  <c r="BP15"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BP42" i="1"/>
  <c r="BP43" i="1"/>
  <c r="BP44" i="1"/>
  <c r="BP45" i="1"/>
  <c r="BP46" i="1"/>
  <c r="BP47" i="1"/>
  <c r="BP48" i="1"/>
  <c r="BP49" i="1"/>
  <c r="BP50" i="1"/>
  <c r="BP51" i="1"/>
  <c r="BP52" i="1"/>
  <c r="BP53" i="1"/>
  <c r="BP54" i="1"/>
  <c r="BP55" i="1"/>
  <c r="BP56" i="1"/>
  <c r="BP57" i="1"/>
  <c r="BP58" i="1"/>
  <c r="BP59" i="1"/>
  <c r="BP60" i="1"/>
  <c r="BP61" i="1"/>
  <c r="BP62" i="1"/>
  <c r="BP63" i="1"/>
  <c r="BP64" i="1"/>
  <c r="BP65" i="1"/>
  <c r="BP66" i="1"/>
  <c r="BP67" i="1"/>
  <c r="BP68" i="1"/>
  <c r="BP69" i="1"/>
  <c r="BP70" i="1"/>
  <c r="BP71" i="1"/>
  <c r="BP72" i="1"/>
  <c r="BP73" i="1"/>
  <c r="BP74" i="1"/>
  <c r="BP75" i="1"/>
  <c r="BP76" i="1"/>
  <c r="BP77" i="1"/>
  <c r="BP78" i="1"/>
  <c r="BP79" i="1"/>
  <c r="BP80" i="1"/>
  <c r="BP81" i="1"/>
  <c r="BP82" i="1"/>
  <c r="BP83" i="1"/>
  <c r="BP84" i="1"/>
  <c r="BP85" i="1"/>
  <c r="BP86" i="1"/>
  <c r="BP87" i="1"/>
  <c r="BP88" i="1"/>
  <c r="BP89" i="1"/>
  <c r="BP90" i="1"/>
  <c r="BP91" i="1"/>
  <c r="BP92" i="1"/>
  <c r="BP93" i="1"/>
  <c r="BP94" i="1"/>
  <c r="BP95" i="1"/>
  <c r="BP96" i="1"/>
  <c r="BP97" i="1"/>
  <c r="BP98" i="1"/>
  <c r="BP99" i="1"/>
  <c r="BP100" i="1"/>
  <c r="BP101" i="1"/>
  <c r="BP102" i="1"/>
  <c r="BP103" i="1"/>
  <c r="BP104" i="1"/>
  <c r="BP105" i="1"/>
  <c r="BP106" i="1"/>
  <c r="BP107" i="1"/>
  <c r="BP108" i="1"/>
  <c r="BP109" i="1"/>
  <c r="BP110" i="1"/>
  <c r="BP111" i="1"/>
  <c r="BZ13" i="1" l="1"/>
  <c r="BZ14" i="1"/>
  <c r="BZ15" i="1"/>
  <c r="BZ16" i="1"/>
  <c r="BZ17" i="1"/>
  <c r="BZ18" i="1"/>
  <c r="BZ19" i="1"/>
  <c r="BZ20" i="1"/>
  <c r="BZ21" i="1"/>
  <c r="BZ22" i="1"/>
  <c r="BZ23" i="1"/>
  <c r="BZ24" i="1"/>
  <c r="BZ25" i="1"/>
  <c r="BZ26" i="1"/>
  <c r="BZ27" i="1"/>
  <c r="BZ28" i="1"/>
  <c r="BZ29" i="1"/>
  <c r="BZ30" i="1"/>
  <c r="BZ31" i="1"/>
  <c r="BZ32" i="1"/>
  <c r="BZ33" i="1"/>
  <c r="BZ34" i="1"/>
  <c r="BZ35" i="1"/>
  <c r="BZ36" i="1"/>
  <c r="BZ37" i="1"/>
  <c r="BZ38" i="1"/>
  <c r="BZ39" i="1"/>
  <c r="BZ40" i="1"/>
  <c r="BZ41" i="1"/>
  <c r="BZ42" i="1"/>
  <c r="BZ43" i="1"/>
  <c r="BZ44" i="1"/>
  <c r="BZ45" i="1"/>
  <c r="BZ46" i="1"/>
  <c r="BZ47" i="1"/>
  <c r="BZ48" i="1"/>
  <c r="BZ49" i="1"/>
  <c r="BZ50" i="1"/>
  <c r="BZ51" i="1"/>
  <c r="BZ52" i="1"/>
  <c r="BZ53" i="1"/>
  <c r="BZ54" i="1"/>
  <c r="BZ55" i="1"/>
  <c r="BZ56" i="1"/>
  <c r="BZ57" i="1"/>
  <c r="BZ58" i="1"/>
  <c r="BZ59" i="1"/>
  <c r="BZ60" i="1"/>
  <c r="BZ61" i="1"/>
  <c r="BZ62" i="1"/>
  <c r="BZ63" i="1"/>
  <c r="BZ64" i="1"/>
  <c r="BZ65" i="1"/>
  <c r="BZ66" i="1"/>
  <c r="BZ67" i="1"/>
  <c r="BZ68" i="1"/>
  <c r="BZ69" i="1"/>
  <c r="BZ70" i="1"/>
  <c r="BZ71" i="1"/>
  <c r="BZ72" i="1"/>
  <c r="BZ73" i="1"/>
  <c r="BZ74" i="1"/>
  <c r="BZ75" i="1"/>
  <c r="BZ76" i="1"/>
  <c r="BZ77" i="1"/>
  <c r="BZ78" i="1"/>
  <c r="BZ79" i="1"/>
  <c r="BZ80" i="1"/>
  <c r="BZ81" i="1"/>
  <c r="BZ82" i="1"/>
  <c r="BZ83" i="1"/>
  <c r="BZ84" i="1"/>
  <c r="BZ85" i="1"/>
  <c r="BZ86" i="1"/>
  <c r="BZ87" i="1"/>
  <c r="BZ88" i="1"/>
  <c r="BZ89" i="1"/>
  <c r="BZ90" i="1"/>
  <c r="BZ91" i="1"/>
  <c r="BZ92" i="1"/>
  <c r="BZ93" i="1"/>
  <c r="BZ94" i="1"/>
  <c r="BZ95" i="1"/>
  <c r="BZ96" i="1"/>
  <c r="BZ97" i="1"/>
  <c r="BZ98" i="1"/>
  <c r="BZ99" i="1"/>
  <c r="BZ100" i="1"/>
  <c r="BZ101" i="1"/>
  <c r="BZ102" i="1"/>
  <c r="BZ103" i="1"/>
  <c r="BZ104" i="1"/>
  <c r="BZ105" i="1"/>
  <c r="BZ106" i="1"/>
  <c r="BZ107" i="1"/>
  <c r="BZ108" i="1"/>
  <c r="BZ109" i="1"/>
  <c r="BZ110" i="1"/>
  <c r="BZ111" i="1"/>
  <c r="BZ12" i="1"/>
  <c r="BX13" i="1"/>
  <c r="BX14" i="1"/>
  <c r="BX15" i="1"/>
  <c r="BX16" i="1"/>
  <c r="BX17" i="1"/>
  <c r="BX18" i="1"/>
  <c r="BX19" i="1"/>
  <c r="BX20" i="1"/>
  <c r="BX21" i="1"/>
  <c r="BX22" i="1"/>
  <c r="BX23" i="1"/>
  <c r="BX24" i="1"/>
  <c r="BX25" i="1"/>
  <c r="BX26" i="1"/>
  <c r="BX27" i="1"/>
  <c r="BX28" i="1"/>
  <c r="BX29" i="1"/>
  <c r="BX30" i="1"/>
  <c r="BX31" i="1"/>
  <c r="BX32" i="1"/>
  <c r="BX33" i="1"/>
  <c r="BX34" i="1"/>
  <c r="BX35" i="1"/>
  <c r="BX36" i="1"/>
  <c r="BX37" i="1"/>
  <c r="BX38" i="1"/>
  <c r="BX39" i="1"/>
  <c r="BX40" i="1"/>
  <c r="BX41" i="1"/>
  <c r="BX42" i="1"/>
  <c r="BX43" i="1"/>
  <c r="BX44" i="1"/>
  <c r="BX45" i="1"/>
  <c r="BX46" i="1"/>
  <c r="BX47" i="1"/>
  <c r="BX48" i="1"/>
  <c r="BX49" i="1"/>
  <c r="BX50" i="1"/>
  <c r="BX51" i="1"/>
  <c r="BX52" i="1"/>
  <c r="BX53" i="1"/>
  <c r="BX54" i="1"/>
  <c r="BX55" i="1"/>
  <c r="BX56" i="1"/>
  <c r="BX57" i="1"/>
  <c r="BX58" i="1"/>
  <c r="BX59" i="1"/>
  <c r="BX60" i="1"/>
  <c r="BX61" i="1"/>
  <c r="BX62" i="1"/>
  <c r="BX63" i="1"/>
  <c r="BX64" i="1"/>
  <c r="BX65" i="1"/>
  <c r="BX66" i="1"/>
  <c r="BX67" i="1"/>
  <c r="BX68" i="1"/>
  <c r="BX69" i="1"/>
  <c r="BX70" i="1"/>
  <c r="BX71" i="1"/>
  <c r="BX72" i="1"/>
  <c r="BX73" i="1"/>
  <c r="BX74" i="1"/>
  <c r="BX75" i="1"/>
  <c r="BX76" i="1"/>
  <c r="BX77" i="1"/>
  <c r="BX78" i="1"/>
  <c r="BX79" i="1"/>
  <c r="BX80" i="1"/>
  <c r="BX81" i="1"/>
  <c r="BX82" i="1"/>
  <c r="BX83" i="1"/>
  <c r="BX84" i="1"/>
  <c r="BX85" i="1"/>
  <c r="BX86" i="1"/>
  <c r="BX87" i="1"/>
  <c r="BX88" i="1"/>
  <c r="BX89" i="1"/>
  <c r="BX90" i="1"/>
  <c r="BX91" i="1"/>
  <c r="BX92" i="1"/>
  <c r="BX93" i="1"/>
  <c r="BX94" i="1"/>
  <c r="BX95" i="1"/>
  <c r="BX96" i="1"/>
  <c r="BX97" i="1"/>
  <c r="BX98" i="1"/>
  <c r="BX99" i="1"/>
  <c r="BX100" i="1"/>
  <c r="BX101" i="1"/>
  <c r="BX102" i="1"/>
  <c r="BX103" i="1"/>
  <c r="BX104" i="1"/>
  <c r="BX105" i="1"/>
  <c r="BX106" i="1"/>
  <c r="BX107" i="1"/>
  <c r="BX108" i="1"/>
  <c r="BX109" i="1"/>
  <c r="BX110" i="1"/>
  <c r="BX111" i="1"/>
  <c r="BX12" i="1"/>
  <c r="BY13" i="1"/>
  <c r="BY14" i="1"/>
  <c r="BY15" i="1"/>
  <c r="BY16" i="1"/>
  <c r="BY17" i="1"/>
  <c r="BY18" i="1"/>
  <c r="BY19" i="1"/>
  <c r="BY20" i="1"/>
  <c r="BY21" i="1"/>
  <c r="BY22" i="1"/>
  <c r="BY23" i="1"/>
  <c r="BY24" i="1"/>
  <c r="BY25" i="1"/>
  <c r="BY26" i="1"/>
  <c r="BY27" i="1"/>
  <c r="BY28" i="1"/>
  <c r="BY29" i="1"/>
  <c r="BY30" i="1"/>
  <c r="BY31" i="1"/>
  <c r="BY32" i="1"/>
  <c r="BY33" i="1"/>
  <c r="BY34" i="1"/>
  <c r="BY35" i="1"/>
  <c r="BY36" i="1"/>
  <c r="BY37" i="1"/>
  <c r="BY38" i="1"/>
  <c r="BY39" i="1"/>
  <c r="BY40" i="1"/>
  <c r="BY41" i="1"/>
  <c r="BY42" i="1"/>
  <c r="BY43" i="1"/>
  <c r="BY44" i="1"/>
  <c r="BY45" i="1"/>
  <c r="BY46" i="1"/>
  <c r="BY47" i="1"/>
  <c r="BY48" i="1"/>
  <c r="BY49" i="1"/>
  <c r="BY50" i="1"/>
  <c r="BY51" i="1"/>
  <c r="BY52" i="1"/>
  <c r="BY53" i="1"/>
  <c r="BY54" i="1"/>
  <c r="BY55" i="1"/>
  <c r="BY56" i="1"/>
  <c r="BY57" i="1"/>
  <c r="BY58" i="1"/>
  <c r="BY59" i="1"/>
  <c r="BY60" i="1"/>
  <c r="BY61" i="1"/>
  <c r="BY62" i="1"/>
  <c r="BY63" i="1"/>
  <c r="BY64" i="1"/>
  <c r="BY65" i="1"/>
  <c r="BY66" i="1"/>
  <c r="BY67" i="1"/>
  <c r="BY68" i="1"/>
  <c r="BY69" i="1"/>
  <c r="BY70" i="1"/>
  <c r="BY71" i="1"/>
  <c r="BY72" i="1"/>
  <c r="BY73" i="1"/>
  <c r="BY74" i="1"/>
  <c r="BY75" i="1"/>
  <c r="BY76" i="1"/>
  <c r="BY77" i="1"/>
  <c r="BY78" i="1"/>
  <c r="BY79" i="1"/>
  <c r="BY80" i="1"/>
  <c r="BY81" i="1"/>
  <c r="BY82" i="1"/>
  <c r="BY83" i="1"/>
  <c r="BY84" i="1"/>
  <c r="BY85" i="1"/>
  <c r="BY86" i="1"/>
  <c r="BY87" i="1"/>
  <c r="BY88" i="1"/>
  <c r="BY89" i="1"/>
  <c r="BY90" i="1"/>
  <c r="BY91" i="1"/>
  <c r="BY92" i="1"/>
  <c r="BY93" i="1"/>
  <c r="BY94" i="1"/>
  <c r="BY95" i="1"/>
  <c r="BY96" i="1"/>
  <c r="BY97" i="1"/>
  <c r="BY98" i="1"/>
  <c r="BY99" i="1"/>
  <c r="BY100" i="1"/>
  <c r="BY101" i="1"/>
  <c r="BY102" i="1"/>
  <c r="BY103" i="1"/>
  <c r="BY104" i="1"/>
  <c r="BY105" i="1"/>
  <c r="BY106" i="1"/>
  <c r="BY107" i="1"/>
  <c r="BY108" i="1"/>
  <c r="BY109" i="1"/>
  <c r="BY110" i="1"/>
  <c r="BY111" i="1"/>
  <c r="BY12" i="1"/>
  <c r="BW13" i="1"/>
  <c r="BW14" i="1"/>
  <c r="BW15" i="1"/>
  <c r="BW16" i="1"/>
  <c r="BW17" i="1"/>
  <c r="BW18" i="1"/>
  <c r="BW19" i="1"/>
  <c r="BW20" i="1"/>
  <c r="BW21" i="1"/>
  <c r="BW22" i="1"/>
  <c r="BW23" i="1"/>
  <c r="BW24" i="1"/>
  <c r="BW25" i="1"/>
  <c r="BW26" i="1"/>
  <c r="BW27" i="1"/>
  <c r="BW28" i="1"/>
  <c r="BW29" i="1"/>
  <c r="BW30" i="1"/>
  <c r="BW31" i="1"/>
  <c r="BW32" i="1"/>
  <c r="BW33" i="1"/>
  <c r="BW34" i="1"/>
  <c r="BW35" i="1"/>
  <c r="BW36" i="1"/>
  <c r="BW37" i="1"/>
  <c r="BW38" i="1"/>
  <c r="BW39" i="1"/>
  <c r="BW40" i="1"/>
  <c r="BW41" i="1"/>
  <c r="BW42" i="1"/>
  <c r="BW43" i="1"/>
  <c r="BW44" i="1"/>
  <c r="BW45" i="1"/>
  <c r="BW46" i="1"/>
  <c r="BW47" i="1"/>
  <c r="BW48" i="1"/>
  <c r="BW49" i="1"/>
  <c r="BW50" i="1"/>
  <c r="BW51" i="1"/>
  <c r="BW52" i="1"/>
  <c r="BW53" i="1"/>
  <c r="BW54" i="1"/>
  <c r="BW55" i="1"/>
  <c r="BW56" i="1"/>
  <c r="BW57" i="1"/>
  <c r="BW58" i="1"/>
  <c r="BW59" i="1"/>
  <c r="BW60" i="1"/>
  <c r="BW61" i="1"/>
  <c r="BW62" i="1"/>
  <c r="BW63" i="1"/>
  <c r="BW64" i="1"/>
  <c r="BW65" i="1"/>
  <c r="BW66" i="1"/>
  <c r="BW67" i="1"/>
  <c r="BW68" i="1"/>
  <c r="BW69" i="1"/>
  <c r="BW70" i="1"/>
  <c r="BW71" i="1"/>
  <c r="BW72" i="1"/>
  <c r="BW73" i="1"/>
  <c r="BW74" i="1"/>
  <c r="BW75" i="1"/>
  <c r="BW76" i="1"/>
  <c r="BW77" i="1"/>
  <c r="BW78" i="1"/>
  <c r="BW79" i="1"/>
  <c r="BW80" i="1"/>
  <c r="BW81" i="1"/>
  <c r="BW82" i="1"/>
  <c r="BW83" i="1"/>
  <c r="BW84" i="1"/>
  <c r="BW85" i="1"/>
  <c r="BW86" i="1"/>
  <c r="BW87" i="1"/>
  <c r="BW88" i="1"/>
  <c r="BW89" i="1"/>
  <c r="BW90" i="1"/>
  <c r="BW91" i="1"/>
  <c r="BW92" i="1"/>
  <c r="BW93" i="1"/>
  <c r="BW94" i="1"/>
  <c r="BW95" i="1"/>
  <c r="BW96" i="1"/>
  <c r="BW97" i="1"/>
  <c r="BW98" i="1"/>
  <c r="BW99" i="1"/>
  <c r="BW100" i="1"/>
  <c r="BW101" i="1"/>
  <c r="BW102" i="1"/>
  <c r="BW103" i="1"/>
  <c r="BW104" i="1"/>
  <c r="BW105" i="1"/>
  <c r="BW106" i="1"/>
  <c r="BW107" i="1"/>
  <c r="BW108" i="1"/>
  <c r="BW109" i="1"/>
  <c r="BW110" i="1"/>
  <c r="BW111" i="1"/>
  <c r="BW12" i="1"/>
  <c r="BO13" i="1" l="1"/>
  <c r="BO14" i="1"/>
  <c r="BO15" i="1"/>
  <c r="BO16" i="1"/>
  <c r="BO17" i="1"/>
  <c r="BO18" i="1"/>
  <c r="BO19" i="1"/>
  <c r="BO20" i="1"/>
  <c r="BO21" i="1"/>
  <c r="BO22" i="1"/>
  <c r="BO23" i="1"/>
  <c r="BO24" i="1"/>
  <c r="BO25" i="1"/>
  <c r="BO26" i="1"/>
  <c r="BO27" i="1"/>
  <c r="BO28" i="1"/>
  <c r="BO29" i="1"/>
  <c r="BO30" i="1"/>
  <c r="BO31" i="1"/>
  <c r="BO32" i="1"/>
  <c r="BO33" i="1"/>
  <c r="BO34" i="1"/>
  <c r="BO35" i="1"/>
  <c r="BO36" i="1"/>
  <c r="BO37" i="1"/>
  <c r="BO38" i="1"/>
  <c r="BO39" i="1"/>
  <c r="BO40" i="1"/>
  <c r="BO41" i="1"/>
  <c r="BO42" i="1"/>
  <c r="BO43" i="1"/>
  <c r="BO44" i="1"/>
  <c r="BO45" i="1"/>
  <c r="BO46" i="1"/>
  <c r="BO47" i="1"/>
  <c r="BO48" i="1"/>
  <c r="BO49" i="1"/>
  <c r="BO50" i="1"/>
  <c r="BO51" i="1"/>
  <c r="BO52" i="1"/>
  <c r="BO53" i="1"/>
  <c r="BO54" i="1"/>
  <c r="BO55" i="1"/>
  <c r="BO56" i="1"/>
  <c r="BO57" i="1"/>
  <c r="BO58" i="1"/>
  <c r="BO59" i="1"/>
  <c r="BO60" i="1"/>
  <c r="BO61" i="1"/>
  <c r="BO62" i="1"/>
  <c r="BO63" i="1"/>
  <c r="BO64" i="1"/>
  <c r="BO65" i="1"/>
  <c r="BO66" i="1"/>
  <c r="BO67" i="1"/>
  <c r="BO68" i="1"/>
  <c r="BO69" i="1"/>
  <c r="BO70" i="1"/>
  <c r="BO71" i="1"/>
  <c r="BO72" i="1"/>
  <c r="BO73" i="1"/>
  <c r="BO74" i="1"/>
  <c r="BO75" i="1"/>
  <c r="BO76" i="1"/>
  <c r="BO77" i="1"/>
  <c r="BO78" i="1"/>
  <c r="BO79" i="1"/>
  <c r="BO80" i="1"/>
  <c r="BO81" i="1"/>
  <c r="BO82" i="1"/>
  <c r="BO83" i="1"/>
  <c r="BO84" i="1"/>
  <c r="BO85" i="1"/>
  <c r="BO86" i="1"/>
  <c r="BO87" i="1"/>
  <c r="BO88" i="1"/>
  <c r="BO89" i="1"/>
  <c r="BO90" i="1"/>
  <c r="BO91" i="1"/>
  <c r="BO92" i="1"/>
  <c r="BO93" i="1"/>
  <c r="BO94" i="1"/>
  <c r="BO95" i="1"/>
  <c r="BO96" i="1"/>
  <c r="BO97" i="1"/>
  <c r="BO98" i="1"/>
  <c r="BO99" i="1"/>
  <c r="BO100" i="1"/>
  <c r="BO101" i="1"/>
  <c r="BO102" i="1"/>
  <c r="BO103" i="1"/>
  <c r="BO104" i="1"/>
  <c r="BO105" i="1"/>
  <c r="BO106" i="1"/>
  <c r="BO107" i="1"/>
  <c r="BO108" i="1"/>
  <c r="BO109" i="1"/>
  <c r="BO110" i="1"/>
  <c r="BO111" i="1"/>
  <c r="BO12" i="1"/>
  <c r="BP9" i="1" l="1"/>
  <c r="BQ9" i="1"/>
  <c r="BR9" i="1"/>
  <c r="BS9" i="1"/>
  <c r="BO9" i="1"/>
  <c r="BN13" i="1" l="1"/>
  <c r="BN14" i="1"/>
  <c r="BN15" i="1"/>
  <c r="BN16" i="1"/>
  <c r="BN17" i="1"/>
  <c r="BN18" i="1"/>
  <c r="BN19" i="1"/>
  <c r="BN20" i="1"/>
  <c r="BN21" i="1"/>
  <c r="BN22" i="1"/>
  <c r="BN23" i="1"/>
  <c r="BN24" i="1"/>
  <c r="BN25" i="1"/>
  <c r="BN26" i="1"/>
  <c r="BN27" i="1"/>
  <c r="BN28" i="1"/>
  <c r="BN29" i="1"/>
  <c r="BN30" i="1"/>
  <c r="BN31" i="1"/>
  <c r="BN32" i="1"/>
  <c r="BN33" i="1"/>
  <c r="BN34" i="1"/>
  <c r="BN35" i="1"/>
  <c r="BN36" i="1"/>
  <c r="BN37" i="1"/>
  <c r="BN38" i="1"/>
  <c r="BN39" i="1"/>
  <c r="BN40" i="1"/>
  <c r="BN41" i="1"/>
  <c r="BN42" i="1"/>
  <c r="BN43" i="1"/>
  <c r="BN44" i="1"/>
  <c r="BN45" i="1"/>
  <c r="BN46" i="1"/>
  <c r="BN47" i="1"/>
  <c r="BN48" i="1"/>
  <c r="BN49" i="1"/>
  <c r="BN50" i="1"/>
  <c r="BN51" i="1"/>
  <c r="BN52" i="1"/>
  <c r="BN53" i="1"/>
  <c r="BN54" i="1"/>
  <c r="BN55" i="1"/>
  <c r="BN56" i="1"/>
  <c r="BN57" i="1"/>
  <c r="BN58" i="1"/>
  <c r="BN59" i="1"/>
  <c r="BN60" i="1"/>
  <c r="BN61" i="1"/>
  <c r="BN62" i="1"/>
  <c r="BN63" i="1"/>
  <c r="BN64" i="1"/>
  <c r="BN65" i="1"/>
  <c r="BN66" i="1"/>
  <c r="BN67" i="1"/>
  <c r="BN68" i="1"/>
  <c r="BN69" i="1"/>
  <c r="BN70" i="1"/>
  <c r="BN71" i="1"/>
  <c r="BN72" i="1"/>
  <c r="BN73" i="1"/>
  <c r="BN74" i="1"/>
  <c r="BN75" i="1"/>
  <c r="BN76" i="1"/>
  <c r="BN77" i="1"/>
  <c r="BN78" i="1"/>
  <c r="BN79" i="1"/>
  <c r="BN80" i="1"/>
  <c r="BN81" i="1"/>
  <c r="BN82" i="1"/>
  <c r="BN83" i="1"/>
  <c r="BN84" i="1"/>
  <c r="BN85" i="1"/>
  <c r="BN86" i="1"/>
  <c r="BN87" i="1"/>
  <c r="BN88" i="1"/>
  <c r="BN89" i="1"/>
  <c r="BN90" i="1"/>
  <c r="BN91" i="1"/>
  <c r="BN92" i="1"/>
  <c r="BN93" i="1"/>
  <c r="BN94" i="1"/>
  <c r="BN95" i="1"/>
  <c r="BN96" i="1"/>
  <c r="BN97" i="1"/>
  <c r="BN98" i="1"/>
  <c r="BN99" i="1"/>
  <c r="BN100" i="1"/>
  <c r="BN101" i="1"/>
  <c r="BN102" i="1"/>
  <c r="BN103" i="1"/>
  <c r="BN104" i="1"/>
  <c r="BN105" i="1"/>
  <c r="BN106" i="1"/>
  <c r="BN107" i="1"/>
  <c r="BN108" i="1"/>
  <c r="BN109" i="1"/>
  <c r="BN110" i="1"/>
  <c r="BN111" i="1"/>
  <c r="BN12" i="1"/>
  <c r="BK13" i="1"/>
  <c r="BL13" i="1"/>
  <c r="BM13" i="1"/>
  <c r="BK14" i="1"/>
  <c r="BL14" i="1"/>
  <c r="BM14" i="1"/>
  <c r="BK15" i="1"/>
  <c r="BL15" i="1"/>
  <c r="BM15" i="1"/>
  <c r="BK16" i="1"/>
  <c r="BL16" i="1"/>
  <c r="BM16" i="1"/>
  <c r="BK17" i="1"/>
  <c r="BL17" i="1"/>
  <c r="BM17" i="1"/>
  <c r="BK18" i="1"/>
  <c r="BL18" i="1"/>
  <c r="BM18" i="1"/>
  <c r="BK19" i="1"/>
  <c r="BL19" i="1"/>
  <c r="BM19" i="1"/>
  <c r="BK20" i="1"/>
  <c r="BL20" i="1"/>
  <c r="BM20" i="1"/>
  <c r="BK21" i="1"/>
  <c r="BL21" i="1"/>
  <c r="BM21" i="1"/>
  <c r="BK22" i="1"/>
  <c r="BL22" i="1"/>
  <c r="BM22" i="1"/>
  <c r="BK23" i="1"/>
  <c r="BL23" i="1"/>
  <c r="BM23" i="1"/>
  <c r="BK24" i="1"/>
  <c r="BL24" i="1"/>
  <c r="BM24" i="1"/>
  <c r="BK25" i="1"/>
  <c r="BL25" i="1"/>
  <c r="BM25" i="1"/>
  <c r="BK26" i="1"/>
  <c r="BL26" i="1"/>
  <c r="BM26" i="1"/>
  <c r="BK27" i="1"/>
  <c r="BL27" i="1"/>
  <c r="BM27" i="1"/>
  <c r="BK28" i="1"/>
  <c r="BL28" i="1"/>
  <c r="BM28" i="1"/>
  <c r="BK29" i="1"/>
  <c r="BL29" i="1"/>
  <c r="BM29" i="1"/>
  <c r="BK30" i="1"/>
  <c r="BL30" i="1"/>
  <c r="BM30" i="1"/>
  <c r="BK31" i="1"/>
  <c r="BL31" i="1"/>
  <c r="BM31" i="1"/>
  <c r="BK32" i="1"/>
  <c r="BL32" i="1"/>
  <c r="BM32" i="1"/>
  <c r="BK33" i="1"/>
  <c r="BL33" i="1"/>
  <c r="BM33" i="1"/>
  <c r="BK34" i="1"/>
  <c r="BL34" i="1"/>
  <c r="BM34" i="1"/>
  <c r="BK35" i="1"/>
  <c r="BL35" i="1"/>
  <c r="BM35" i="1"/>
  <c r="BK36" i="1"/>
  <c r="BL36" i="1"/>
  <c r="BM36" i="1"/>
  <c r="BK37" i="1"/>
  <c r="BL37" i="1"/>
  <c r="BM37" i="1"/>
  <c r="BK38" i="1"/>
  <c r="BL38" i="1"/>
  <c r="BM38" i="1"/>
  <c r="BK39" i="1"/>
  <c r="BL39" i="1"/>
  <c r="BM39" i="1"/>
  <c r="BK40" i="1"/>
  <c r="BL40" i="1"/>
  <c r="BM40" i="1"/>
  <c r="BK41" i="1"/>
  <c r="BL41" i="1"/>
  <c r="BM41" i="1"/>
  <c r="BK42" i="1"/>
  <c r="BL42" i="1"/>
  <c r="BM42" i="1"/>
  <c r="BK43" i="1"/>
  <c r="BL43" i="1"/>
  <c r="BM43" i="1"/>
  <c r="BK44" i="1"/>
  <c r="BL44" i="1"/>
  <c r="BM44" i="1"/>
  <c r="BK45" i="1"/>
  <c r="BL45" i="1"/>
  <c r="BM45" i="1"/>
  <c r="BK46" i="1"/>
  <c r="BL46" i="1"/>
  <c r="BM46" i="1"/>
  <c r="BK47" i="1"/>
  <c r="BL47" i="1"/>
  <c r="BM47" i="1"/>
  <c r="BK48" i="1"/>
  <c r="BL48" i="1"/>
  <c r="BM48" i="1"/>
  <c r="BK49" i="1"/>
  <c r="BL49" i="1"/>
  <c r="BM49" i="1"/>
  <c r="BK50" i="1"/>
  <c r="BL50" i="1"/>
  <c r="BM50" i="1"/>
  <c r="BK51" i="1"/>
  <c r="BL51" i="1"/>
  <c r="BM51" i="1"/>
  <c r="BK52" i="1"/>
  <c r="BL52" i="1"/>
  <c r="BM52" i="1"/>
  <c r="BK53" i="1"/>
  <c r="BL53" i="1"/>
  <c r="BM53" i="1"/>
  <c r="BK54" i="1"/>
  <c r="BL54" i="1"/>
  <c r="BM54" i="1"/>
  <c r="BK55" i="1"/>
  <c r="BL55" i="1"/>
  <c r="BM55" i="1"/>
  <c r="BK56" i="1"/>
  <c r="BL56" i="1"/>
  <c r="BM56" i="1"/>
  <c r="BK57" i="1"/>
  <c r="BL57" i="1"/>
  <c r="BM57" i="1"/>
  <c r="BK58" i="1"/>
  <c r="BL58" i="1"/>
  <c r="BM58" i="1"/>
  <c r="BK59" i="1"/>
  <c r="BL59" i="1"/>
  <c r="BM59" i="1"/>
  <c r="BK60" i="1"/>
  <c r="BL60" i="1"/>
  <c r="BM60" i="1"/>
  <c r="BK61" i="1"/>
  <c r="BL61" i="1"/>
  <c r="BM61" i="1"/>
  <c r="BK62" i="1"/>
  <c r="BL62" i="1"/>
  <c r="BM62" i="1"/>
  <c r="BK63" i="1"/>
  <c r="BL63" i="1"/>
  <c r="BM63" i="1"/>
  <c r="BK64" i="1"/>
  <c r="BL64" i="1"/>
  <c r="BM64" i="1"/>
  <c r="BK65" i="1"/>
  <c r="BL65" i="1"/>
  <c r="BM65" i="1"/>
  <c r="BK66" i="1"/>
  <c r="BL66" i="1"/>
  <c r="BM66" i="1"/>
  <c r="BK67" i="1"/>
  <c r="BL67" i="1"/>
  <c r="BM67" i="1"/>
  <c r="BK68" i="1"/>
  <c r="BL68" i="1"/>
  <c r="BM68" i="1"/>
  <c r="BK69" i="1"/>
  <c r="BL69" i="1"/>
  <c r="BM69" i="1"/>
  <c r="BK70" i="1"/>
  <c r="BL70" i="1"/>
  <c r="BM70" i="1"/>
  <c r="BK71" i="1"/>
  <c r="BL71" i="1"/>
  <c r="BM71" i="1"/>
  <c r="BK72" i="1"/>
  <c r="BL72" i="1"/>
  <c r="BM72" i="1"/>
  <c r="BK73" i="1"/>
  <c r="BL73" i="1"/>
  <c r="BM73" i="1"/>
  <c r="BK74" i="1"/>
  <c r="BL74" i="1"/>
  <c r="BM74" i="1"/>
  <c r="BK75" i="1"/>
  <c r="BL75" i="1"/>
  <c r="BM75" i="1"/>
  <c r="BK76" i="1"/>
  <c r="BL76" i="1"/>
  <c r="BM76" i="1"/>
  <c r="BK77" i="1"/>
  <c r="BL77" i="1"/>
  <c r="BM77" i="1"/>
  <c r="BK78" i="1"/>
  <c r="BL78" i="1"/>
  <c r="BM78" i="1"/>
  <c r="BK79" i="1"/>
  <c r="BL79" i="1"/>
  <c r="BM79" i="1"/>
  <c r="BK80" i="1"/>
  <c r="BL80" i="1"/>
  <c r="BM80" i="1"/>
  <c r="BK81" i="1"/>
  <c r="BL81" i="1"/>
  <c r="BM81" i="1"/>
  <c r="BK82" i="1"/>
  <c r="BL82" i="1"/>
  <c r="BM82" i="1"/>
  <c r="BK83" i="1"/>
  <c r="BL83" i="1"/>
  <c r="BM83" i="1"/>
  <c r="BK84" i="1"/>
  <c r="BL84" i="1"/>
  <c r="BM84" i="1"/>
  <c r="BK85" i="1"/>
  <c r="BL85" i="1"/>
  <c r="BM85" i="1"/>
  <c r="BK86" i="1"/>
  <c r="BL86" i="1"/>
  <c r="BM86" i="1"/>
  <c r="BK87" i="1"/>
  <c r="BL87" i="1"/>
  <c r="BM87" i="1"/>
  <c r="BK88" i="1"/>
  <c r="BL88" i="1"/>
  <c r="BM88" i="1"/>
  <c r="BK89" i="1"/>
  <c r="BL89" i="1"/>
  <c r="BM89" i="1"/>
  <c r="BK90" i="1"/>
  <c r="BL90" i="1"/>
  <c r="BM90" i="1"/>
  <c r="BK91" i="1"/>
  <c r="BL91" i="1"/>
  <c r="BM91" i="1"/>
  <c r="BK92" i="1"/>
  <c r="BL92" i="1"/>
  <c r="BM92" i="1"/>
  <c r="BK93" i="1"/>
  <c r="BL93" i="1"/>
  <c r="BM93" i="1"/>
  <c r="BK94" i="1"/>
  <c r="BL94" i="1"/>
  <c r="BM94" i="1"/>
  <c r="BK95" i="1"/>
  <c r="BL95" i="1"/>
  <c r="BM95" i="1"/>
  <c r="BK96" i="1"/>
  <c r="BL96" i="1"/>
  <c r="BM96" i="1"/>
  <c r="BK97" i="1"/>
  <c r="BL97" i="1"/>
  <c r="BM97" i="1"/>
  <c r="BK98" i="1"/>
  <c r="BL98" i="1"/>
  <c r="BM98" i="1"/>
  <c r="BK99" i="1"/>
  <c r="BL99" i="1"/>
  <c r="BM99" i="1"/>
  <c r="BK100" i="1"/>
  <c r="BL100" i="1"/>
  <c r="BM100" i="1"/>
  <c r="BK101" i="1"/>
  <c r="BL101" i="1"/>
  <c r="BM101" i="1"/>
  <c r="BK102" i="1"/>
  <c r="BL102" i="1"/>
  <c r="BM102" i="1"/>
  <c r="BK103" i="1"/>
  <c r="BL103" i="1"/>
  <c r="BM103" i="1"/>
  <c r="BK104" i="1"/>
  <c r="BL104" i="1"/>
  <c r="BM104" i="1"/>
  <c r="BK105" i="1"/>
  <c r="BL105" i="1"/>
  <c r="BM105" i="1"/>
  <c r="BK106" i="1"/>
  <c r="BL106" i="1"/>
  <c r="BM106" i="1"/>
  <c r="BK107" i="1"/>
  <c r="BL107" i="1"/>
  <c r="BM107" i="1"/>
  <c r="BK108" i="1"/>
  <c r="BL108" i="1"/>
  <c r="BM108" i="1"/>
  <c r="BK109" i="1"/>
  <c r="BL109" i="1"/>
  <c r="BM109" i="1"/>
  <c r="BK110" i="1"/>
  <c r="BL110" i="1"/>
  <c r="BM110" i="1"/>
  <c r="BK111" i="1"/>
  <c r="BL111" i="1"/>
  <c r="BM111" i="1"/>
  <c r="BM12" i="1"/>
  <c r="BL12" i="1"/>
  <c r="BK12" i="1"/>
  <c r="BJ13"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J56" i="1"/>
  <c r="BJ57" i="1"/>
  <c r="BJ58" i="1"/>
  <c r="BJ59" i="1"/>
  <c r="BJ60" i="1"/>
  <c r="BJ61" i="1"/>
  <c r="BJ62" i="1"/>
  <c r="BJ63" i="1"/>
  <c r="BJ64" i="1"/>
  <c r="BJ65" i="1"/>
  <c r="BJ66" i="1"/>
  <c r="BJ67" i="1"/>
  <c r="BJ68" i="1"/>
  <c r="BJ69" i="1"/>
  <c r="BJ70" i="1"/>
  <c r="BJ71" i="1"/>
  <c r="BJ72" i="1"/>
  <c r="BJ73" i="1"/>
  <c r="BJ74" i="1"/>
  <c r="BJ75" i="1"/>
  <c r="BJ76" i="1"/>
  <c r="BJ77" i="1"/>
  <c r="BJ78" i="1"/>
  <c r="BJ79" i="1"/>
  <c r="BJ80" i="1"/>
  <c r="BJ81" i="1"/>
  <c r="BJ82" i="1"/>
  <c r="BJ83" i="1"/>
  <c r="BJ84" i="1"/>
  <c r="BJ85" i="1"/>
  <c r="BJ86" i="1"/>
  <c r="BJ87" i="1"/>
  <c r="BJ88" i="1"/>
  <c r="BJ89" i="1"/>
  <c r="BJ90" i="1"/>
  <c r="BJ91" i="1"/>
  <c r="BJ92" i="1"/>
  <c r="BJ93" i="1"/>
  <c r="BJ94" i="1"/>
  <c r="BJ95" i="1"/>
  <c r="BJ96" i="1"/>
  <c r="BJ97" i="1"/>
  <c r="BJ98" i="1"/>
  <c r="BJ99" i="1"/>
  <c r="BJ100" i="1"/>
  <c r="BJ101" i="1"/>
  <c r="BJ102" i="1"/>
  <c r="BJ103" i="1"/>
  <c r="BJ104" i="1"/>
  <c r="BJ105" i="1"/>
  <c r="BJ106" i="1"/>
  <c r="BJ107" i="1"/>
  <c r="BJ108" i="1"/>
  <c r="BJ109" i="1"/>
  <c r="BJ110" i="1"/>
  <c r="BJ111" i="1"/>
  <c r="BJ12" i="1"/>
  <c r="BF13" i="1"/>
  <c r="BG13" i="1"/>
  <c r="BH13" i="1"/>
  <c r="BI13" i="1"/>
  <c r="BF14" i="1"/>
  <c r="BG14" i="1"/>
  <c r="BH14" i="1"/>
  <c r="BI14" i="1"/>
  <c r="BF15" i="1"/>
  <c r="BG15" i="1"/>
  <c r="BH15" i="1"/>
  <c r="BI15" i="1"/>
  <c r="BF16" i="1"/>
  <c r="BG16" i="1"/>
  <c r="BH16" i="1"/>
  <c r="BI16" i="1"/>
  <c r="BF17" i="1"/>
  <c r="BG17" i="1"/>
  <c r="BH17" i="1"/>
  <c r="BI17" i="1"/>
  <c r="BF18" i="1"/>
  <c r="BG18" i="1"/>
  <c r="BH18" i="1"/>
  <c r="BI18" i="1"/>
  <c r="BF19" i="1"/>
  <c r="BG19" i="1"/>
  <c r="BH19" i="1"/>
  <c r="BI19" i="1"/>
  <c r="BF20" i="1"/>
  <c r="BG20" i="1"/>
  <c r="BH20" i="1"/>
  <c r="BI20" i="1"/>
  <c r="BF21" i="1"/>
  <c r="BG21" i="1"/>
  <c r="BH21" i="1"/>
  <c r="BI21" i="1"/>
  <c r="BF22" i="1"/>
  <c r="BG22" i="1"/>
  <c r="BH22" i="1"/>
  <c r="BI22" i="1"/>
  <c r="BF23" i="1"/>
  <c r="BG23" i="1"/>
  <c r="BH23" i="1"/>
  <c r="BI23" i="1"/>
  <c r="BF24" i="1"/>
  <c r="BG24" i="1"/>
  <c r="BH24" i="1"/>
  <c r="BI24" i="1"/>
  <c r="BF25" i="1"/>
  <c r="BG25" i="1"/>
  <c r="BH25" i="1"/>
  <c r="BI25" i="1"/>
  <c r="BF26" i="1"/>
  <c r="BG26" i="1"/>
  <c r="BH26" i="1"/>
  <c r="BI26" i="1"/>
  <c r="BF27" i="1"/>
  <c r="BG27" i="1"/>
  <c r="BH27" i="1"/>
  <c r="BI27" i="1"/>
  <c r="BF28" i="1"/>
  <c r="BG28" i="1"/>
  <c r="BH28" i="1"/>
  <c r="BI28" i="1"/>
  <c r="BF29" i="1"/>
  <c r="BG29" i="1"/>
  <c r="BH29" i="1"/>
  <c r="BI29" i="1"/>
  <c r="BF30" i="1"/>
  <c r="BG30" i="1"/>
  <c r="BH30" i="1"/>
  <c r="BI30" i="1"/>
  <c r="BF31" i="1"/>
  <c r="BG31" i="1"/>
  <c r="BH31" i="1"/>
  <c r="BI31" i="1"/>
  <c r="BF32" i="1"/>
  <c r="BG32" i="1"/>
  <c r="BH32" i="1"/>
  <c r="BI32" i="1"/>
  <c r="BF33" i="1"/>
  <c r="BG33" i="1"/>
  <c r="BH33" i="1"/>
  <c r="BI33" i="1"/>
  <c r="BF34" i="1"/>
  <c r="BG34" i="1"/>
  <c r="BH34" i="1"/>
  <c r="BI34" i="1"/>
  <c r="BF35" i="1"/>
  <c r="BG35" i="1"/>
  <c r="BH35" i="1"/>
  <c r="BI35" i="1"/>
  <c r="BF36" i="1"/>
  <c r="BG36" i="1"/>
  <c r="BH36" i="1"/>
  <c r="BI36" i="1"/>
  <c r="BF37" i="1"/>
  <c r="BG37" i="1"/>
  <c r="BH37" i="1"/>
  <c r="BI37" i="1"/>
  <c r="BF38" i="1"/>
  <c r="BG38" i="1"/>
  <c r="BH38" i="1"/>
  <c r="BI38" i="1"/>
  <c r="BF39" i="1"/>
  <c r="BG39" i="1"/>
  <c r="BH39" i="1"/>
  <c r="BI39" i="1"/>
  <c r="BF40" i="1"/>
  <c r="BG40" i="1"/>
  <c r="BH40" i="1"/>
  <c r="BI40" i="1"/>
  <c r="BF41" i="1"/>
  <c r="BG41" i="1"/>
  <c r="BH41" i="1"/>
  <c r="BI41" i="1"/>
  <c r="BF42" i="1"/>
  <c r="BG42" i="1"/>
  <c r="BH42" i="1"/>
  <c r="BI42" i="1"/>
  <c r="BF43" i="1"/>
  <c r="BG43" i="1"/>
  <c r="BH43" i="1"/>
  <c r="BI43" i="1"/>
  <c r="BF44" i="1"/>
  <c r="BG44" i="1"/>
  <c r="BH44" i="1"/>
  <c r="BI44" i="1"/>
  <c r="BF45" i="1"/>
  <c r="BG45" i="1"/>
  <c r="BH45" i="1"/>
  <c r="BI45" i="1"/>
  <c r="BF46" i="1"/>
  <c r="BG46" i="1"/>
  <c r="BH46" i="1"/>
  <c r="BI46" i="1"/>
  <c r="BF47" i="1"/>
  <c r="BG47" i="1"/>
  <c r="BH47" i="1"/>
  <c r="BI47" i="1"/>
  <c r="BF48" i="1"/>
  <c r="BG48" i="1"/>
  <c r="BH48" i="1"/>
  <c r="BI48" i="1"/>
  <c r="BF49" i="1"/>
  <c r="BG49" i="1"/>
  <c r="BH49" i="1"/>
  <c r="BI49" i="1"/>
  <c r="BF50" i="1"/>
  <c r="BG50" i="1"/>
  <c r="BH50" i="1"/>
  <c r="BI50" i="1"/>
  <c r="BF51" i="1"/>
  <c r="BG51" i="1"/>
  <c r="BH51" i="1"/>
  <c r="BI51" i="1"/>
  <c r="BF52" i="1"/>
  <c r="BG52" i="1"/>
  <c r="BH52" i="1"/>
  <c r="BI52" i="1"/>
  <c r="BF53" i="1"/>
  <c r="BG53" i="1"/>
  <c r="BH53" i="1"/>
  <c r="BI53" i="1"/>
  <c r="BF54" i="1"/>
  <c r="BG54" i="1"/>
  <c r="BH54" i="1"/>
  <c r="BI54" i="1"/>
  <c r="BF55" i="1"/>
  <c r="BG55" i="1"/>
  <c r="BH55" i="1"/>
  <c r="BI55" i="1"/>
  <c r="BF56" i="1"/>
  <c r="BG56" i="1"/>
  <c r="BH56" i="1"/>
  <c r="BI56" i="1"/>
  <c r="BF57" i="1"/>
  <c r="BG57" i="1"/>
  <c r="BH57" i="1"/>
  <c r="BI57" i="1"/>
  <c r="BF58" i="1"/>
  <c r="BG58" i="1"/>
  <c r="BH58" i="1"/>
  <c r="BI58" i="1"/>
  <c r="BF59" i="1"/>
  <c r="BG59" i="1"/>
  <c r="BH59" i="1"/>
  <c r="BI59" i="1"/>
  <c r="BF60" i="1"/>
  <c r="BG60" i="1"/>
  <c r="BH60" i="1"/>
  <c r="BI60" i="1"/>
  <c r="BF61" i="1"/>
  <c r="BG61" i="1"/>
  <c r="BH61" i="1"/>
  <c r="BI61" i="1"/>
  <c r="BF62" i="1"/>
  <c r="BG62" i="1"/>
  <c r="BH62" i="1"/>
  <c r="BI62" i="1"/>
  <c r="BF63" i="1"/>
  <c r="BG63" i="1"/>
  <c r="BH63" i="1"/>
  <c r="BI63" i="1"/>
  <c r="BF64" i="1"/>
  <c r="BG64" i="1"/>
  <c r="BH64" i="1"/>
  <c r="BI64" i="1"/>
  <c r="BF65" i="1"/>
  <c r="BG65" i="1"/>
  <c r="BH65" i="1"/>
  <c r="BI65" i="1"/>
  <c r="BF66" i="1"/>
  <c r="BG66" i="1"/>
  <c r="BH66" i="1"/>
  <c r="BI66" i="1"/>
  <c r="BF67" i="1"/>
  <c r="BG67" i="1"/>
  <c r="BH67" i="1"/>
  <c r="BI67" i="1"/>
  <c r="BF68" i="1"/>
  <c r="BG68" i="1"/>
  <c r="BH68" i="1"/>
  <c r="BI68" i="1"/>
  <c r="BF69" i="1"/>
  <c r="BG69" i="1"/>
  <c r="BH69" i="1"/>
  <c r="BI69" i="1"/>
  <c r="BF70" i="1"/>
  <c r="BG70" i="1"/>
  <c r="BH70" i="1"/>
  <c r="BI70" i="1"/>
  <c r="BF71" i="1"/>
  <c r="BG71" i="1"/>
  <c r="BH71" i="1"/>
  <c r="BI71" i="1"/>
  <c r="BF72" i="1"/>
  <c r="BG72" i="1"/>
  <c r="BH72" i="1"/>
  <c r="BI72" i="1"/>
  <c r="BF73" i="1"/>
  <c r="BG73" i="1"/>
  <c r="BH73" i="1"/>
  <c r="BI73" i="1"/>
  <c r="BF74" i="1"/>
  <c r="BG74" i="1"/>
  <c r="BH74" i="1"/>
  <c r="BI74" i="1"/>
  <c r="BF75" i="1"/>
  <c r="BG75" i="1"/>
  <c r="BH75" i="1"/>
  <c r="BI75" i="1"/>
  <c r="BF76" i="1"/>
  <c r="BG76" i="1"/>
  <c r="BH76" i="1"/>
  <c r="BI76" i="1"/>
  <c r="BF77" i="1"/>
  <c r="BG77" i="1"/>
  <c r="BH77" i="1"/>
  <c r="BI77" i="1"/>
  <c r="BF78" i="1"/>
  <c r="BG78" i="1"/>
  <c r="BH78" i="1"/>
  <c r="BI78" i="1"/>
  <c r="BF79" i="1"/>
  <c r="BG79" i="1"/>
  <c r="BH79" i="1"/>
  <c r="BI79" i="1"/>
  <c r="BF80" i="1"/>
  <c r="BG80" i="1"/>
  <c r="BH80" i="1"/>
  <c r="BI80" i="1"/>
  <c r="BF81" i="1"/>
  <c r="BG81" i="1"/>
  <c r="BH81" i="1"/>
  <c r="BI81" i="1"/>
  <c r="BF82" i="1"/>
  <c r="BG82" i="1"/>
  <c r="BH82" i="1"/>
  <c r="BI82" i="1"/>
  <c r="BF83" i="1"/>
  <c r="BG83" i="1"/>
  <c r="BH83" i="1"/>
  <c r="BI83" i="1"/>
  <c r="BF84" i="1"/>
  <c r="BG84" i="1"/>
  <c r="BH84" i="1"/>
  <c r="BI84" i="1"/>
  <c r="BF85" i="1"/>
  <c r="BG85" i="1"/>
  <c r="BH85" i="1"/>
  <c r="BI85" i="1"/>
  <c r="BF86" i="1"/>
  <c r="BG86" i="1"/>
  <c r="BH86" i="1"/>
  <c r="BI86" i="1"/>
  <c r="BF87" i="1"/>
  <c r="BG87" i="1"/>
  <c r="BH87" i="1"/>
  <c r="BI87" i="1"/>
  <c r="BF88" i="1"/>
  <c r="BG88" i="1"/>
  <c r="BH88" i="1"/>
  <c r="BI88" i="1"/>
  <c r="BF89" i="1"/>
  <c r="BG89" i="1"/>
  <c r="BH89" i="1"/>
  <c r="BI89" i="1"/>
  <c r="BF90" i="1"/>
  <c r="BG90" i="1"/>
  <c r="BH90" i="1"/>
  <c r="BI90" i="1"/>
  <c r="BF91" i="1"/>
  <c r="BG91" i="1"/>
  <c r="BH91" i="1"/>
  <c r="BI91" i="1"/>
  <c r="BF92" i="1"/>
  <c r="BG92" i="1"/>
  <c r="BH92" i="1"/>
  <c r="BI92" i="1"/>
  <c r="BF93" i="1"/>
  <c r="BG93" i="1"/>
  <c r="BH93" i="1"/>
  <c r="BI93" i="1"/>
  <c r="BF94" i="1"/>
  <c r="BG94" i="1"/>
  <c r="BH94" i="1"/>
  <c r="BI94" i="1"/>
  <c r="BF95" i="1"/>
  <c r="BG95" i="1"/>
  <c r="BH95" i="1"/>
  <c r="BI95" i="1"/>
  <c r="BF96" i="1"/>
  <c r="BG96" i="1"/>
  <c r="BH96" i="1"/>
  <c r="BI96" i="1"/>
  <c r="BF97" i="1"/>
  <c r="BG97" i="1"/>
  <c r="BH97" i="1"/>
  <c r="BI97" i="1"/>
  <c r="BF98" i="1"/>
  <c r="BG98" i="1"/>
  <c r="BH98" i="1"/>
  <c r="BI98" i="1"/>
  <c r="BF99" i="1"/>
  <c r="BG99" i="1"/>
  <c r="BH99" i="1"/>
  <c r="BI99" i="1"/>
  <c r="BF100" i="1"/>
  <c r="BG100" i="1"/>
  <c r="BH100" i="1"/>
  <c r="BI100" i="1"/>
  <c r="BF101" i="1"/>
  <c r="BG101" i="1"/>
  <c r="BH101" i="1"/>
  <c r="BI101" i="1"/>
  <c r="BF102" i="1"/>
  <c r="BG102" i="1"/>
  <c r="BH102" i="1"/>
  <c r="BI102" i="1"/>
  <c r="BF103" i="1"/>
  <c r="BG103" i="1"/>
  <c r="BH103" i="1"/>
  <c r="BI103" i="1"/>
  <c r="BF104" i="1"/>
  <c r="BG104" i="1"/>
  <c r="BH104" i="1"/>
  <c r="BI104" i="1"/>
  <c r="BF105" i="1"/>
  <c r="BG105" i="1"/>
  <c r="BH105" i="1"/>
  <c r="BI105" i="1"/>
  <c r="BF106" i="1"/>
  <c r="BG106" i="1"/>
  <c r="BH106" i="1"/>
  <c r="BI106" i="1"/>
  <c r="BF107" i="1"/>
  <c r="BG107" i="1"/>
  <c r="BH107" i="1"/>
  <c r="BI107" i="1"/>
  <c r="BF108" i="1"/>
  <c r="BG108" i="1"/>
  <c r="BH108" i="1"/>
  <c r="BI108" i="1"/>
  <c r="BF109" i="1"/>
  <c r="BG109" i="1"/>
  <c r="BH109" i="1"/>
  <c r="BI109" i="1"/>
  <c r="BF110" i="1"/>
  <c r="BG110" i="1"/>
  <c r="BH110" i="1"/>
  <c r="BI110" i="1"/>
  <c r="BF111" i="1"/>
  <c r="BG111" i="1"/>
  <c r="BH111" i="1"/>
  <c r="BI111" i="1"/>
  <c r="BI12" i="1"/>
  <c r="BH12" i="1"/>
  <c r="BG12" i="1"/>
  <c r="BF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10" i="1"/>
  <c r="BE111" i="1"/>
  <c r="BE12" i="1"/>
  <c r="BG9" i="1" l="1"/>
  <c r="BF9" i="1"/>
  <c r="BV9" i="1"/>
  <c r="BW9" i="1"/>
  <c r="BX9" i="1"/>
  <c r="BY9" i="1"/>
  <c r="CC9" i="1" l="1"/>
  <c r="CA13" i="1"/>
  <c r="CB13" i="1"/>
  <c r="CC13" i="1"/>
  <c r="CA14" i="1"/>
  <c r="CB14" i="1"/>
  <c r="CC14" i="1"/>
  <c r="CA15" i="1"/>
  <c r="CB15" i="1"/>
  <c r="CC15" i="1"/>
  <c r="CA16" i="1"/>
  <c r="CB16" i="1"/>
  <c r="CC16" i="1"/>
  <c r="CA17" i="1"/>
  <c r="CB17" i="1"/>
  <c r="CC17" i="1"/>
  <c r="CA18" i="1"/>
  <c r="CB18" i="1"/>
  <c r="CC18" i="1"/>
  <c r="CA19" i="1"/>
  <c r="CB19" i="1"/>
  <c r="CC19" i="1"/>
  <c r="CA20" i="1"/>
  <c r="CB20" i="1"/>
  <c r="CC20" i="1"/>
  <c r="CA21" i="1"/>
  <c r="CB21" i="1"/>
  <c r="CC21" i="1"/>
  <c r="CA22" i="1"/>
  <c r="CB22" i="1"/>
  <c r="CC22" i="1"/>
  <c r="CA23" i="1"/>
  <c r="CB23" i="1"/>
  <c r="CC23" i="1"/>
  <c r="CA24" i="1"/>
  <c r="CB24" i="1"/>
  <c r="CC24" i="1"/>
  <c r="CA25" i="1"/>
  <c r="CB25" i="1"/>
  <c r="CC25" i="1"/>
  <c r="CA26" i="1"/>
  <c r="CB26" i="1"/>
  <c r="CC26" i="1"/>
  <c r="CA27" i="1"/>
  <c r="CB27" i="1"/>
  <c r="CC27" i="1"/>
  <c r="CA28" i="1"/>
  <c r="CB28" i="1"/>
  <c r="CC28" i="1"/>
  <c r="CA29" i="1"/>
  <c r="CB29" i="1"/>
  <c r="CC29" i="1"/>
  <c r="CA30" i="1"/>
  <c r="CB30" i="1"/>
  <c r="CC30" i="1"/>
  <c r="CA31" i="1"/>
  <c r="CB31" i="1"/>
  <c r="CC31" i="1"/>
  <c r="CA32" i="1"/>
  <c r="CB32" i="1"/>
  <c r="CC32" i="1"/>
  <c r="CA33" i="1"/>
  <c r="CB33" i="1"/>
  <c r="CC33" i="1"/>
  <c r="CA34" i="1"/>
  <c r="CB34" i="1"/>
  <c r="CC34" i="1"/>
  <c r="CA35" i="1"/>
  <c r="CB35" i="1"/>
  <c r="CC35" i="1"/>
  <c r="CA36" i="1"/>
  <c r="CB36" i="1"/>
  <c r="CC36" i="1"/>
  <c r="CA37" i="1"/>
  <c r="CB37" i="1"/>
  <c r="CC37" i="1"/>
  <c r="CA38" i="1"/>
  <c r="CB38" i="1"/>
  <c r="CC38" i="1"/>
  <c r="CA39" i="1"/>
  <c r="CB39" i="1"/>
  <c r="CC39" i="1"/>
  <c r="CA40" i="1"/>
  <c r="CB40" i="1"/>
  <c r="CC40" i="1"/>
  <c r="CA41" i="1"/>
  <c r="CB41" i="1"/>
  <c r="CC41" i="1"/>
  <c r="CA42" i="1"/>
  <c r="CB42" i="1"/>
  <c r="CC42" i="1"/>
  <c r="CA43" i="1"/>
  <c r="CB43" i="1"/>
  <c r="CC43" i="1"/>
  <c r="CA44" i="1"/>
  <c r="CB44" i="1"/>
  <c r="CC44" i="1"/>
  <c r="CA45" i="1"/>
  <c r="CB45" i="1"/>
  <c r="CC45" i="1"/>
  <c r="CA46" i="1"/>
  <c r="CB46" i="1"/>
  <c r="CC46" i="1"/>
  <c r="CA47" i="1"/>
  <c r="CB47" i="1"/>
  <c r="CC47" i="1"/>
  <c r="CA48" i="1"/>
  <c r="CB48" i="1"/>
  <c r="CC48" i="1"/>
  <c r="CA49" i="1"/>
  <c r="CB49" i="1"/>
  <c r="CC49" i="1"/>
  <c r="CA50" i="1"/>
  <c r="CB50" i="1"/>
  <c r="CC50" i="1"/>
  <c r="CA51" i="1"/>
  <c r="CB51" i="1"/>
  <c r="CC51" i="1"/>
  <c r="CA52" i="1"/>
  <c r="CB52" i="1"/>
  <c r="CC52" i="1"/>
  <c r="CA53" i="1"/>
  <c r="CB53" i="1"/>
  <c r="CC53" i="1"/>
  <c r="CA54" i="1"/>
  <c r="CB54" i="1"/>
  <c r="CC54" i="1"/>
  <c r="CA55" i="1"/>
  <c r="CB55" i="1"/>
  <c r="CC55" i="1"/>
  <c r="CA56" i="1"/>
  <c r="CB56" i="1"/>
  <c r="CC56" i="1"/>
  <c r="CA57" i="1"/>
  <c r="CB57" i="1"/>
  <c r="CC57" i="1"/>
  <c r="CA58" i="1"/>
  <c r="CB58" i="1"/>
  <c r="CC58" i="1"/>
  <c r="CA59" i="1"/>
  <c r="CB59" i="1"/>
  <c r="CC59" i="1"/>
  <c r="CA60" i="1"/>
  <c r="CB60" i="1"/>
  <c r="CC60" i="1"/>
  <c r="CA61" i="1"/>
  <c r="CB61" i="1"/>
  <c r="CC61" i="1"/>
  <c r="CA62" i="1"/>
  <c r="CB62" i="1"/>
  <c r="CC62" i="1"/>
  <c r="CA63" i="1"/>
  <c r="CB63" i="1"/>
  <c r="CC63" i="1"/>
  <c r="CA64" i="1"/>
  <c r="CB64" i="1"/>
  <c r="CC64" i="1"/>
  <c r="CA65" i="1"/>
  <c r="CB65" i="1"/>
  <c r="CC65" i="1"/>
  <c r="CA66" i="1"/>
  <c r="CB66" i="1"/>
  <c r="CC66" i="1"/>
  <c r="CA67" i="1"/>
  <c r="CB67" i="1"/>
  <c r="CC67" i="1"/>
  <c r="CA68" i="1"/>
  <c r="CB68" i="1"/>
  <c r="CC68" i="1"/>
  <c r="CA69" i="1"/>
  <c r="CB69" i="1"/>
  <c r="CC69" i="1"/>
  <c r="CA70" i="1"/>
  <c r="CB70" i="1"/>
  <c r="CC70" i="1"/>
  <c r="CA71" i="1"/>
  <c r="CB71" i="1"/>
  <c r="CC71" i="1"/>
  <c r="CA72" i="1"/>
  <c r="CB72" i="1"/>
  <c r="CC72" i="1"/>
  <c r="CA73" i="1"/>
  <c r="CB73" i="1"/>
  <c r="CC73" i="1"/>
  <c r="CA74" i="1"/>
  <c r="CB74" i="1"/>
  <c r="CC74" i="1"/>
  <c r="CA75" i="1"/>
  <c r="CB75" i="1"/>
  <c r="CC75" i="1"/>
  <c r="CA76" i="1"/>
  <c r="CB76" i="1"/>
  <c r="CC76" i="1"/>
  <c r="CA77" i="1"/>
  <c r="CB77" i="1"/>
  <c r="CC77" i="1"/>
  <c r="CA78" i="1"/>
  <c r="CB78" i="1"/>
  <c r="CC78" i="1"/>
  <c r="CA79" i="1"/>
  <c r="CB79" i="1"/>
  <c r="CC79" i="1"/>
  <c r="CA80" i="1"/>
  <c r="CB80" i="1"/>
  <c r="CC80" i="1"/>
  <c r="CA81" i="1"/>
  <c r="CB81" i="1"/>
  <c r="CC81" i="1"/>
  <c r="CA82" i="1"/>
  <c r="CB82" i="1"/>
  <c r="CC82" i="1"/>
  <c r="CA83" i="1"/>
  <c r="CB83" i="1"/>
  <c r="CC83" i="1"/>
  <c r="CA84" i="1"/>
  <c r="CB84" i="1"/>
  <c r="CC84" i="1"/>
  <c r="CA85" i="1"/>
  <c r="CB85" i="1"/>
  <c r="CC85" i="1"/>
  <c r="CA86" i="1"/>
  <c r="CB86" i="1"/>
  <c r="CC86" i="1"/>
  <c r="CA87" i="1"/>
  <c r="CB87" i="1"/>
  <c r="CC87" i="1"/>
  <c r="CA88" i="1"/>
  <c r="CB88" i="1"/>
  <c r="CC88" i="1"/>
  <c r="CA89" i="1"/>
  <c r="CB89" i="1"/>
  <c r="CC89" i="1"/>
  <c r="CA90" i="1"/>
  <c r="CB90" i="1"/>
  <c r="CC90" i="1"/>
  <c r="CA91" i="1"/>
  <c r="CB91" i="1"/>
  <c r="CC91" i="1"/>
  <c r="CA92" i="1"/>
  <c r="CB92" i="1"/>
  <c r="CC92" i="1"/>
  <c r="CA93" i="1"/>
  <c r="CB93" i="1"/>
  <c r="CC93" i="1"/>
  <c r="CA94" i="1"/>
  <c r="CB94" i="1"/>
  <c r="CC94" i="1"/>
  <c r="CA95" i="1"/>
  <c r="CB95" i="1"/>
  <c r="CC95" i="1"/>
  <c r="CA96" i="1"/>
  <c r="CB96" i="1"/>
  <c r="CC96" i="1"/>
  <c r="CA97" i="1"/>
  <c r="CB97" i="1"/>
  <c r="CC97" i="1"/>
  <c r="CA98" i="1"/>
  <c r="CB98" i="1"/>
  <c r="CC98" i="1"/>
  <c r="CA99" i="1"/>
  <c r="CB99" i="1"/>
  <c r="CC99" i="1"/>
  <c r="CA100" i="1"/>
  <c r="CB100" i="1"/>
  <c r="CC100" i="1"/>
  <c r="CA101" i="1"/>
  <c r="CB101" i="1"/>
  <c r="CC101" i="1"/>
  <c r="CA102" i="1"/>
  <c r="CB102" i="1"/>
  <c r="CC102" i="1"/>
  <c r="CA103" i="1"/>
  <c r="CB103" i="1"/>
  <c r="CC103" i="1"/>
  <c r="CA104" i="1"/>
  <c r="CB104" i="1"/>
  <c r="CC104" i="1"/>
  <c r="CA105" i="1"/>
  <c r="CB105" i="1"/>
  <c r="CC105" i="1"/>
  <c r="CA106" i="1"/>
  <c r="CB106" i="1"/>
  <c r="CC106" i="1"/>
  <c r="CA107" i="1"/>
  <c r="CB107" i="1"/>
  <c r="CC107" i="1"/>
  <c r="CA108" i="1"/>
  <c r="CB108" i="1"/>
  <c r="CC108" i="1"/>
  <c r="CA109" i="1"/>
  <c r="CB109" i="1"/>
  <c r="CC109" i="1"/>
  <c r="CA110" i="1"/>
  <c r="CB110" i="1"/>
  <c r="CC110" i="1"/>
  <c r="CA111" i="1"/>
  <c r="CB111" i="1"/>
  <c r="CC111" i="1"/>
  <c r="CA12" i="1"/>
  <c r="CB12" i="1"/>
  <c r="BE9"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1" i="1"/>
  <c r="AV12" i="1"/>
  <c r="CC12" i="1" l="1"/>
  <c r="CB9" i="1"/>
  <c r="CA9" i="1"/>
  <c r="BZ9" i="1"/>
  <c r="BU9" i="1"/>
  <c r="BT9" i="1"/>
  <c r="AX13" i="1" l="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1" i="1"/>
  <c r="AX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1" i="1"/>
  <c r="AR12" i="1"/>
  <c r="J1" i="1"/>
  <c r="B1" i="1"/>
  <c r="CL12" i="1" l="1"/>
  <c r="CK12" i="1"/>
  <c r="CJ12" i="1"/>
  <c r="CK85" i="1"/>
  <c r="CJ85" i="1"/>
  <c r="CL85" i="1"/>
  <c r="CK53" i="1"/>
  <c r="CL53" i="1"/>
  <c r="CJ53" i="1"/>
  <c r="CJ29" i="1"/>
  <c r="CK29" i="1"/>
  <c r="CL29" i="1"/>
  <c r="CK92" i="1"/>
  <c r="CL92" i="1"/>
  <c r="CJ92" i="1"/>
  <c r="CK84" i="1"/>
  <c r="CL84" i="1"/>
  <c r="CJ84" i="1"/>
  <c r="CK76" i="1"/>
  <c r="CL76" i="1"/>
  <c r="CJ76" i="1"/>
  <c r="CK68" i="1"/>
  <c r="CL68" i="1"/>
  <c r="CJ68" i="1"/>
  <c r="CK60" i="1"/>
  <c r="CL60" i="1"/>
  <c r="CJ60" i="1"/>
  <c r="CK52" i="1"/>
  <c r="CL52" i="1"/>
  <c r="CJ52" i="1"/>
  <c r="CK44" i="1"/>
  <c r="CL44" i="1"/>
  <c r="CJ44" i="1"/>
  <c r="CK36" i="1"/>
  <c r="CL36" i="1"/>
  <c r="CJ36" i="1"/>
  <c r="CK28" i="1"/>
  <c r="CL28" i="1"/>
  <c r="CJ28" i="1"/>
  <c r="CK20" i="1"/>
  <c r="CL20" i="1"/>
  <c r="CJ20" i="1"/>
  <c r="CJ77" i="1"/>
  <c r="CK77" i="1"/>
  <c r="CL77" i="1"/>
  <c r="CK45" i="1"/>
  <c r="CL45" i="1"/>
  <c r="CJ45" i="1"/>
  <c r="CJ21" i="1"/>
  <c r="CK21" i="1"/>
  <c r="CL21" i="1"/>
  <c r="CJ99" i="1"/>
  <c r="CK99" i="1"/>
  <c r="CL99" i="1"/>
  <c r="CJ91" i="1"/>
  <c r="CL91" i="1"/>
  <c r="CK91" i="1"/>
  <c r="CJ83" i="1"/>
  <c r="CK83" i="1"/>
  <c r="CL83" i="1"/>
  <c r="CJ75" i="1"/>
  <c r="CL75" i="1"/>
  <c r="CK75" i="1"/>
  <c r="CJ67" i="1"/>
  <c r="CK67" i="1"/>
  <c r="CL67" i="1"/>
  <c r="CJ59" i="1"/>
  <c r="CK59" i="1"/>
  <c r="CL59" i="1"/>
  <c r="CJ51" i="1"/>
  <c r="CL51" i="1"/>
  <c r="CK51" i="1"/>
  <c r="CJ43" i="1"/>
  <c r="CK43" i="1"/>
  <c r="CL43" i="1"/>
  <c r="CJ35" i="1"/>
  <c r="CL35" i="1"/>
  <c r="CK35" i="1"/>
  <c r="CJ27" i="1"/>
  <c r="CL27" i="1"/>
  <c r="CK27" i="1"/>
  <c r="CJ19" i="1"/>
  <c r="CK19" i="1"/>
  <c r="CL19" i="1"/>
  <c r="CJ88" i="1"/>
  <c r="CK88" i="1"/>
  <c r="CL88" i="1"/>
  <c r="CJ93" i="1"/>
  <c r="CK93" i="1"/>
  <c r="CL93" i="1"/>
  <c r="CK61" i="1"/>
  <c r="CL61" i="1"/>
  <c r="CJ61" i="1"/>
  <c r="CL37" i="1"/>
  <c r="CJ37" i="1"/>
  <c r="CK37" i="1"/>
  <c r="CK13" i="1"/>
  <c r="CL13" i="1"/>
  <c r="CJ13" i="1"/>
  <c r="CL98" i="1"/>
  <c r="CJ98" i="1"/>
  <c r="CK98" i="1"/>
  <c r="CJ90" i="1"/>
  <c r="CK90" i="1"/>
  <c r="CL90" i="1"/>
  <c r="CL82" i="1"/>
  <c r="CJ82" i="1"/>
  <c r="CK82" i="1"/>
  <c r="CL74" i="1"/>
  <c r="CJ74" i="1"/>
  <c r="CK74" i="1"/>
  <c r="CL66" i="1"/>
  <c r="CJ66" i="1"/>
  <c r="CK66" i="1"/>
  <c r="CK58" i="1"/>
  <c r="CJ58" i="1"/>
  <c r="CL58" i="1"/>
  <c r="CK50" i="1"/>
  <c r="CL50" i="1"/>
  <c r="CJ50" i="1"/>
  <c r="CK42" i="1"/>
  <c r="CL42" i="1"/>
  <c r="CJ42" i="1"/>
  <c r="CJ34" i="1"/>
  <c r="CK34" i="1"/>
  <c r="CL34" i="1"/>
  <c r="CL26" i="1"/>
  <c r="CJ26" i="1"/>
  <c r="CK26" i="1"/>
  <c r="CK18" i="1"/>
  <c r="CL18" i="1"/>
  <c r="CJ18" i="1"/>
  <c r="CL89" i="1"/>
  <c r="CK89" i="1"/>
  <c r="CJ89" i="1"/>
  <c r="CL81" i="1"/>
  <c r="CJ81" i="1"/>
  <c r="CK81" i="1"/>
  <c r="CL73" i="1"/>
  <c r="CJ73" i="1"/>
  <c r="CK73" i="1"/>
  <c r="CL65" i="1"/>
  <c r="CK65" i="1"/>
  <c r="CJ65" i="1"/>
  <c r="CL57" i="1"/>
  <c r="CK57" i="1"/>
  <c r="CJ57" i="1"/>
  <c r="CL49" i="1"/>
  <c r="CK49" i="1"/>
  <c r="CJ49" i="1"/>
  <c r="CL41" i="1"/>
  <c r="CK41" i="1"/>
  <c r="CJ41" i="1"/>
  <c r="CL33" i="1"/>
  <c r="CJ33" i="1"/>
  <c r="CK33" i="1"/>
  <c r="CL25" i="1"/>
  <c r="CK25" i="1"/>
  <c r="CJ25" i="1"/>
  <c r="CL17" i="1"/>
  <c r="CK17" i="1"/>
  <c r="CJ17" i="1"/>
  <c r="CJ96" i="1"/>
  <c r="CK96" i="1"/>
  <c r="CL96" i="1"/>
  <c r="CK72" i="1"/>
  <c r="CJ72" i="1"/>
  <c r="CL72" i="1"/>
  <c r="CK64" i="1"/>
  <c r="CJ64" i="1"/>
  <c r="CL64" i="1"/>
  <c r="CJ56" i="1"/>
  <c r="CK56" i="1"/>
  <c r="CL56" i="1"/>
  <c r="CK48" i="1"/>
  <c r="CJ48" i="1"/>
  <c r="CL48" i="1"/>
  <c r="CK40" i="1"/>
  <c r="CJ40" i="1"/>
  <c r="CL40" i="1"/>
  <c r="CJ32" i="1"/>
  <c r="CK32" i="1"/>
  <c r="CL32" i="1"/>
  <c r="CJ24" i="1"/>
  <c r="CK24" i="1"/>
  <c r="CL24" i="1"/>
  <c r="CJ16" i="1"/>
  <c r="CK16" i="1"/>
  <c r="CL16" i="1"/>
  <c r="CJ87" i="1"/>
  <c r="CL87" i="1"/>
  <c r="CK87" i="1"/>
  <c r="CJ31" i="1"/>
  <c r="CK31" i="1"/>
  <c r="CL31" i="1"/>
  <c r="CJ80" i="1"/>
  <c r="CK80" i="1"/>
  <c r="CL80" i="1"/>
  <c r="CJ95" i="1"/>
  <c r="CK95" i="1"/>
  <c r="CL95" i="1"/>
  <c r="CJ79" i="1"/>
  <c r="CK79" i="1"/>
  <c r="CL79" i="1"/>
  <c r="CJ71" i="1"/>
  <c r="CK71" i="1"/>
  <c r="CL71" i="1"/>
  <c r="CJ63" i="1"/>
  <c r="CL63" i="1"/>
  <c r="CK63" i="1"/>
  <c r="CJ55" i="1"/>
  <c r="CL55" i="1"/>
  <c r="CK55" i="1"/>
  <c r="CJ47" i="1"/>
  <c r="CL47" i="1"/>
  <c r="CK47" i="1"/>
  <c r="CJ39" i="1"/>
  <c r="CL39" i="1"/>
  <c r="CK39" i="1"/>
  <c r="CJ23" i="1"/>
  <c r="CK23" i="1"/>
  <c r="CL23" i="1"/>
  <c r="CJ15" i="1"/>
  <c r="CL15" i="1"/>
  <c r="CK15" i="1"/>
  <c r="CJ94" i="1"/>
  <c r="CK94" i="1"/>
  <c r="CL94" i="1"/>
  <c r="CK86" i="1"/>
  <c r="CJ86" i="1"/>
  <c r="CL86" i="1"/>
  <c r="CK78" i="1"/>
  <c r="CJ78" i="1"/>
  <c r="CL78" i="1"/>
  <c r="CK70" i="1"/>
  <c r="CJ70" i="1"/>
  <c r="CL70" i="1"/>
  <c r="CJ62" i="1"/>
  <c r="CK62" i="1"/>
  <c r="CL62" i="1"/>
  <c r="CK54" i="1"/>
  <c r="CL54" i="1"/>
  <c r="CJ54" i="1"/>
  <c r="CL46" i="1"/>
  <c r="CK46" i="1"/>
  <c r="CJ46" i="1"/>
  <c r="CJ38" i="1"/>
  <c r="CK38" i="1"/>
  <c r="CL38" i="1"/>
  <c r="CJ30" i="1"/>
  <c r="CL30" i="1"/>
  <c r="CK30" i="1"/>
  <c r="CL22" i="1"/>
  <c r="CJ22" i="1"/>
  <c r="CK22" i="1"/>
  <c r="CK14" i="1"/>
  <c r="CL14" i="1"/>
  <c r="CJ14" i="1"/>
  <c r="CL97" i="1"/>
  <c r="CK97" i="1"/>
  <c r="CJ97" i="1"/>
  <c r="CJ69" i="1"/>
  <c r="CK69" i="1"/>
  <c r="CL69" i="1"/>
  <c r="CJ111" i="1"/>
  <c r="CK111" i="1"/>
  <c r="CL111" i="1"/>
  <c r="CK110" i="1"/>
  <c r="CJ110" i="1"/>
  <c r="CL110" i="1"/>
  <c r="CJ109" i="1"/>
  <c r="CK109" i="1"/>
  <c r="CL109" i="1"/>
  <c r="CJ108" i="1"/>
  <c r="CK108" i="1"/>
  <c r="CL108" i="1"/>
  <c r="CK107" i="1"/>
  <c r="CJ107" i="1"/>
  <c r="CL107" i="1"/>
  <c r="CL106" i="1"/>
  <c r="CJ106" i="1"/>
  <c r="CK106" i="1"/>
  <c r="CK105" i="1"/>
  <c r="CL105" i="1"/>
  <c r="CJ105" i="1"/>
  <c r="CJ104" i="1"/>
  <c r="CK104" i="1"/>
  <c r="CL104" i="1"/>
  <c r="CJ103" i="1"/>
  <c r="CK103" i="1"/>
  <c r="CL103" i="1"/>
  <c r="CK102" i="1"/>
  <c r="CJ102" i="1"/>
  <c r="CL102" i="1"/>
  <c r="CK101" i="1"/>
  <c r="CJ101" i="1"/>
  <c r="CL101" i="1"/>
  <c r="CK100" i="1"/>
  <c r="CJ100" i="1"/>
  <c r="CL100" i="1"/>
  <c r="K26" i="6"/>
  <c r="E26" i="6"/>
  <c r="B24" i="6"/>
  <c r="B23" i="6"/>
  <c r="K20" i="6"/>
  <c r="E20" i="6"/>
  <c r="K19" i="6"/>
  <c r="E19" i="6"/>
  <c r="K18" i="6"/>
  <c r="E18" i="6"/>
  <c r="K17" i="6"/>
  <c r="E17" i="6"/>
  <c r="K16" i="6"/>
  <c r="E16" i="6"/>
  <c r="K11" i="6"/>
  <c r="D11" i="6"/>
  <c r="A4" i="6"/>
  <c r="A2" i="1" s="1"/>
  <c r="O3" i="6"/>
  <c r="O5" i="6" s="1"/>
  <c r="N3" i="6"/>
  <c r="N5" i="6" s="1"/>
  <c r="A3" i="6"/>
  <c r="A1" i="1" s="1"/>
  <c r="K3" i="6" l="1"/>
  <c r="BI9" i="1"/>
  <c r="BJ9" i="1"/>
  <c r="BK9" i="1"/>
  <c r="AY12" i="1" l="1"/>
  <c r="BH9" i="1"/>
  <c r="AV9" i="1"/>
  <c r="AY13" i="1" l="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10" i="1"/>
  <c r="AY111" i="1"/>
  <c r="BC13" i="1"/>
  <c r="BD13" i="1"/>
  <c r="BC14" i="1"/>
  <c r="BD14" i="1"/>
  <c r="BC15" i="1"/>
  <c r="BD15" i="1"/>
  <c r="BC16" i="1"/>
  <c r="BD16" i="1"/>
  <c r="BC17" i="1"/>
  <c r="BD17" i="1"/>
  <c r="BC18" i="1"/>
  <c r="BD18" i="1"/>
  <c r="BC19" i="1"/>
  <c r="BD19" i="1"/>
  <c r="BC20" i="1"/>
  <c r="BD20" i="1"/>
  <c r="BC21" i="1"/>
  <c r="BD21" i="1"/>
  <c r="BC22" i="1"/>
  <c r="BD22" i="1"/>
  <c r="BC23" i="1"/>
  <c r="BD23" i="1"/>
  <c r="BC24" i="1"/>
  <c r="BD24" i="1"/>
  <c r="BC25" i="1"/>
  <c r="BD25" i="1"/>
  <c r="BC26" i="1"/>
  <c r="BD26" i="1"/>
  <c r="BC27" i="1"/>
  <c r="BD27" i="1"/>
  <c r="BC28" i="1"/>
  <c r="BD28" i="1"/>
  <c r="BC29" i="1"/>
  <c r="BD29" i="1"/>
  <c r="BC30" i="1"/>
  <c r="BD30" i="1"/>
  <c r="BC31" i="1"/>
  <c r="BD31" i="1"/>
  <c r="BC32" i="1"/>
  <c r="BD32" i="1"/>
  <c r="BC33" i="1"/>
  <c r="BD33" i="1"/>
  <c r="BC34" i="1"/>
  <c r="BD34" i="1"/>
  <c r="BC35" i="1"/>
  <c r="BD35" i="1"/>
  <c r="BC36" i="1"/>
  <c r="BD36" i="1"/>
  <c r="BC37" i="1"/>
  <c r="BD37" i="1"/>
  <c r="BC38" i="1"/>
  <c r="BD38" i="1"/>
  <c r="BC39" i="1"/>
  <c r="BD39" i="1"/>
  <c r="BC40" i="1"/>
  <c r="BD40" i="1"/>
  <c r="BC41" i="1"/>
  <c r="BD41" i="1"/>
  <c r="BC42" i="1"/>
  <c r="BD42" i="1"/>
  <c r="BC43" i="1"/>
  <c r="BD43" i="1"/>
  <c r="BC44" i="1"/>
  <c r="BD44" i="1"/>
  <c r="BC45" i="1"/>
  <c r="BD45" i="1"/>
  <c r="BC46" i="1"/>
  <c r="BD46" i="1"/>
  <c r="BC47" i="1"/>
  <c r="BD47" i="1"/>
  <c r="BC48" i="1"/>
  <c r="BD48" i="1"/>
  <c r="BC49" i="1"/>
  <c r="BD49" i="1"/>
  <c r="BC50" i="1"/>
  <c r="BD50" i="1"/>
  <c r="BC51" i="1"/>
  <c r="BD51" i="1"/>
  <c r="BC52" i="1"/>
  <c r="BD52" i="1"/>
  <c r="BC53" i="1"/>
  <c r="BD53" i="1"/>
  <c r="BC54" i="1"/>
  <c r="BD54" i="1"/>
  <c r="BC55" i="1"/>
  <c r="BD55" i="1"/>
  <c r="BC56" i="1"/>
  <c r="BD56" i="1"/>
  <c r="BC57" i="1"/>
  <c r="BD57" i="1"/>
  <c r="BC58" i="1"/>
  <c r="BD58" i="1"/>
  <c r="BC59" i="1"/>
  <c r="BD59" i="1"/>
  <c r="BC60" i="1"/>
  <c r="BD60" i="1"/>
  <c r="BC61" i="1"/>
  <c r="BD61" i="1"/>
  <c r="BC62" i="1"/>
  <c r="BD62" i="1"/>
  <c r="BC63" i="1"/>
  <c r="BD63" i="1"/>
  <c r="BC64" i="1"/>
  <c r="BD64" i="1"/>
  <c r="BC65" i="1"/>
  <c r="BD65" i="1"/>
  <c r="BC66" i="1"/>
  <c r="BD66" i="1"/>
  <c r="BC67" i="1"/>
  <c r="BD67" i="1"/>
  <c r="BC68" i="1"/>
  <c r="BD68" i="1"/>
  <c r="BC69" i="1"/>
  <c r="BD69" i="1"/>
  <c r="BC70" i="1"/>
  <c r="BD70" i="1"/>
  <c r="BC71" i="1"/>
  <c r="BD71" i="1"/>
  <c r="BC72" i="1"/>
  <c r="BD72" i="1"/>
  <c r="BC73" i="1"/>
  <c r="BD73" i="1"/>
  <c r="BC74" i="1"/>
  <c r="BD74" i="1"/>
  <c r="BC75" i="1"/>
  <c r="BD75" i="1"/>
  <c r="BC76" i="1"/>
  <c r="BD76" i="1"/>
  <c r="BC77" i="1"/>
  <c r="BD77" i="1"/>
  <c r="BC78" i="1"/>
  <c r="BD78" i="1"/>
  <c r="BC79" i="1"/>
  <c r="BD79" i="1"/>
  <c r="BC80" i="1"/>
  <c r="BD80" i="1"/>
  <c r="BC81" i="1"/>
  <c r="BD81" i="1"/>
  <c r="BC82" i="1"/>
  <c r="BD82" i="1"/>
  <c r="BC83" i="1"/>
  <c r="BD83" i="1"/>
  <c r="BC84" i="1"/>
  <c r="BD84" i="1"/>
  <c r="BC85" i="1"/>
  <c r="BD85" i="1"/>
  <c r="BC86" i="1"/>
  <c r="BD86" i="1"/>
  <c r="BC87" i="1"/>
  <c r="BD87" i="1"/>
  <c r="BC88" i="1"/>
  <c r="BD88" i="1"/>
  <c r="BC89" i="1"/>
  <c r="BD89" i="1"/>
  <c r="BC90" i="1"/>
  <c r="BD90" i="1"/>
  <c r="BC91" i="1"/>
  <c r="BD91" i="1"/>
  <c r="BC92" i="1"/>
  <c r="BD92" i="1"/>
  <c r="BC93" i="1"/>
  <c r="BD93" i="1"/>
  <c r="BC94" i="1"/>
  <c r="BD94" i="1"/>
  <c r="BC95" i="1"/>
  <c r="BD95" i="1"/>
  <c r="BC96" i="1"/>
  <c r="BD96" i="1"/>
  <c r="BC97" i="1"/>
  <c r="BD97" i="1"/>
  <c r="BC98" i="1"/>
  <c r="BD98" i="1"/>
  <c r="BC99" i="1"/>
  <c r="BD99" i="1"/>
  <c r="BC100" i="1"/>
  <c r="BD100" i="1"/>
  <c r="BC101" i="1"/>
  <c r="BD101" i="1"/>
  <c r="BC102" i="1"/>
  <c r="BD102" i="1"/>
  <c r="BC103" i="1"/>
  <c r="BD103" i="1"/>
  <c r="BC104" i="1"/>
  <c r="BD104" i="1"/>
  <c r="BC105" i="1"/>
  <c r="BD105" i="1"/>
  <c r="BC106" i="1"/>
  <c r="BD106" i="1"/>
  <c r="BC107" i="1"/>
  <c r="BD107" i="1"/>
  <c r="BC108" i="1"/>
  <c r="BD108" i="1"/>
  <c r="BC109" i="1"/>
  <c r="BD109" i="1"/>
  <c r="BC110" i="1"/>
  <c r="BD110" i="1"/>
  <c r="BC111" i="1"/>
  <c r="BD111" i="1"/>
  <c r="BD12" i="1"/>
  <c r="BC12" i="1"/>
  <c r="BA13" i="1"/>
  <c r="BB13" i="1"/>
  <c r="BA14" i="1"/>
  <c r="BB14" i="1"/>
  <c r="BA15" i="1"/>
  <c r="BB15" i="1"/>
  <c r="BA16" i="1"/>
  <c r="BB16" i="1"/>
  <c r="BA17" i="1"/>
  <c r="BB17" i="1"/>
  <c r="BA18" i="1"/>
  <c r="BB18" i="1"/>
  <c r="BA19" i="1"/>
  <c r="BB19" i="1"/>
  <c r="BA20" i="1"/>
  <c r="BB20" i="1"/>
  <c r="BA21" i="1"/>
  <c r="BB21" i="1"/>
  <c r="BA22" i="1"/>
  <c r="BB22" i="1"/>
  <c r="BA23" i="1"/>
  <c r="BB23" i="1"/>
  <c r="BA24" i="1"/>
  <c r="BB24" i="1"/>
  <c r="BA25" i="1"/>
  <c r="BB25" i="1"/>
  <c r="BA26" i="1"/>
  <c r="BB26" i="1"/>
  <c r="BA27" i="1"/>
  <c r="BB27" i="1"/>
  <c r="BA28" i="1"/>
  <c r="BB28" i="1"/>
  <c r="BA29" i="1"/>
  <c r="BB29" i="1"/>
  <c r="BA30" i="1"/>
  <c r="BB30" i="1"/>
  <c r="BA31" i="1"/>
  <c r="BB31" i="1"/>
  <c r="BA32" i="1"/>
  <c r="BB32" i="1"/>
  <c r="BA33" i="1"/>
  <c r="BB33" i="1"/>
  <c r="BA34" i="1"/>
  <c r="BB34" i="1"/>
  <c r="BA35" i="1"/>
  <c r="BB35" i="1"/>
  <c r="BA36" i="1"/>
  <c r="BB36" i="1"/>
  <c r="BA37" i="1"/>
  <c r="BB37" i="1"/>
  <c r="BA38" i="1"/>
  <c r="BB38" i="1"/>
  <c r="BA39" i="1"/>
  <c r="BB39" i="1"/>
  <c r="BA40" i="1"/>
  <c r="BB40" i="1"/>
  <c r="BA41" i="1"/>
  <c r="BB41" i="1"/>
  <c r="BA42" i="1"/>
  <c r="BB42" i="1"/>
  <c r="BA43" i="1"/>
  <c r="BB43" i="1"/>
  <c r="BA44" i="1"/>
  <c r="BB44" i="1"/>
  <c r="BA45" i="1"/>
  <c r="BB45" i="1"/>
  <c r="BA46" i="1"/>
  <c r="BB46" i="1"/>
  <c r="BA47" i="1"/>
  <c r="BB47" i="1"/>
  <c r="BA48" i="1"/>
  <c r="BB48" i="1"/>
  <c r="BA49" i="1"/>
  <c r="BB49" i="1"/>
  <c r="BA50" i="1"/>
  <c r="BB50" i="1"/>
  <c r="BA51" i="1"/>
  <c r="BB51" i="1"/>
  <c r="BA52" i="1"/>
  <c r="BB52" i="1"/>
  <c r="BA53" i="1"/>
  <c r="BB53" i="1"/>
  <c r="BA54" i="1"/>
  <c r="BB54" i="1"/>
  <c r="BA55" i="1"/>
  <c r="BB55" i="1"/>
  <c r="BA56" i="1"/>
  <c r="BB56" i="1"/>
  <c r="BA57" i="1"/>
  <c r="BB57" i="1"/>
  <c r="BA58" i="1"/>
  <c r="BB58" i="1"/>
  <c r="BA59" i="1"/>
  <c r="BB59" i="1"/>
  <c r="BA60" i="1"/>
  <c r="BB60" i="1"/>
  <c r="BA61" i="1"/>
  <c r="BB61" i="1"/>
  <c r="BA62" i="1"/>
  <c r="BB62" i="1"/>
  <c r="BA63" i="1"/>
  <c r="BB63" i="1"/>
  <c r="BA64" i="1"/>
  <c r="BB64" i="1"/>
  <c r="BA65" i="1"/>
  <c r="BB65" i="1"/>
  <c r="BA66" i="1"/>
  <c r="BB66" i="1"/>
  <c r="BA67" i="1"/>
  <c r="BB67" i="1"/>
  <c r="BA68" i="1"/>
  <c r="BB68" i="1"/>
  <c r="BA69" i="1"/>
  <c r="BB69" i="1"/>
  <c r="BA70" i="1"/>
  <c r="BB70" i="1"/>
  <c r="BA71" i="1"/>
  <c r="BB71" i="1"/>
  <c r="BA72" i="1"/>
  <c r="BB72" i="1"/>
  <c r="BA73" i="1"/>
  <c r="BB73" i="1"/>
  <c r="BA74" i="1"/>
  <c r="BB74" i="1"/>
  <c r="BA75" i="1"/>
  <c r="BB75" i="1"/>
  <c r="BA76" i="1"/>
  <c r="BB76" i="1"/>
  <c r="BA77" i="1"/>
  <c r="BB77" i="1"/>
  <c r="BA78" i="1"/>
  <c r="BB78" i="1"/>
  <c r="BA79" i="1"/>
  <c r="BB79" i="1"/>
  <c r="BA80" i="1"/>
  <c r="BB80" i="1"/>
  <c r="BA81" i="1"/>
  <c r="BB81" i="1"/>
  <c r="BA82" i="1"/>
  <c r="BB82" i="1"/>
  <c r="BA83" i="1"/>
  <c r="BB83" i="1"/>
  <c r="BA84" i="1"/>
  <c r="BB84" i="1"/>
  <c r="BA85" i="1"/>
  <c r="BB85" i="1"/>
  <c r="BA86" i="1"/>
  <c r="BB86" i="1"/>
  <c r="BA87" i="1"/>
  <c r="BB87" i="1"/>
  <c r="BA88" i="1"/>
  <c r="BB88" i="1"/>
  <c r="BA89" i="1"/>
  <c r="BB89" i="1"/>
  <c r="BA90" i="1"/>
  <c r="BB90" i="1"/>
  <c r="BA91" i="1"/>
  <c r="BB91" i="1"/>
  <c r="BA92" i="1"/>
  <c r="BB92" i="1"/>
  <c r="BA93" i="1"/>
  <c r="BB93" i="1"/>
  <c r="BA94" i="1"/>
  <c r="BB94" i="1"/>
  <c r="BA95" i="1"/>
  <c r="BB95" i="1"/>
  <c r="BA96" i="1"/>
  <c r="BB96" i="1"/>
  <c r="BA97" i="1"/>
  <c r="BB97" i="1"/>
  <c r="BA98" i="1"/>
  <c r="BB98" i="1"/>
  <c r="BA99" i="1"/>
  <c r="BB99" i="1"/>
  <c r="BA100" i="1"/>
  <c r="BB100" i="1"/>
  <c r="BA101" i="1"/>
  <c r="BB101" i="1"/>
  <c r="BA102" i="1"/>
  <c r="BB102" i="1"/>
  <c r="BA103" i="1"/>
  <c r="BB103" i="1"/>
  <c r="BA104" i="1"/>
  <c r="BB104" i="1"/>
  <c r="BA105" i="1"/>
  <c r="BB105" i="1"/>
  <c r="BA106" i="1"/>
  <c r="BB106" i="1"/>
  <c r="BA107" i="1"/>
  <c r="BB107" i="1"/>
  <c r="BA108" i="1"/>
  <c r="BB108" i="1"/>
  <c r="BA109" i="1"/>
  <c r="BB109" i="1"/>
  <c r="BA110" i="1"/>
  <c r="BB110" i="1"/>
  <c r="BA111" i="1"/>
  <c r="BB111" i="1"/>
  <c r="BB12" i="1"/>
  <c r="BA12" i="1"/>
  <c r="AQ13" i="1"/>
  <c r="AS13" i="1"/>
  <c r="AT13" i="1"/>
  <c r="AQ14" i="1"/>
  <c r="AS14" i="1"/>
  <c r="AT14" i="1"/>
  <c r="AQ15" i="1"/>
  <c r="AS15" i="1"/>
  <c r="AT15" i="1"/>
  <c r="AQ16" i="1"/>
  <c r="AS16" i="1"/>
  <c r="AT16" i="1"/>
  <c r="AQ17" i="1"/>
  <c r="AS17" i="1"/>
  <c r="AT17" i="1"/>
  <c r="AQ18" i="1"/>
  <c r="AS18" i="1"/>
  <c r="AT18" i="1"/>
  <c r="AQ19" i="1"/>
  <c r="AS19" i="1"/>
  <c r="AT19" i="1"/>
  <c r="AQ20" i="1"/>
  <c r="AS20" i="1"/>
  <c r="AT20" i="1"/>
  <c r="AQ21" i="1"/>
  <c r="AS21" i="1"/>
  <c r="AT21" i="1"/>
  <c r="AQ22" i="1"/>
  <c r="AS22" i="1"/>
  <c r="AT22" i="1"/>
  <c r="AQ23" i="1"/>
  <c r="AS23" i="1"/>
  <c r="AT23" i="1"/>
  <c r="AQ24" i="1"/>
  <c r="AS24" i="1"/>
  <c r="AT24" i="1"/>
  <c r="AQ25" i="1"/>
  <c r="AS25" i="1"/>
  <c r="AT25" i="1"/>
  <c r="AQ26" i="1"/>
  <c r="AS26" i="1"/>
  <c r="AT26" i="1"/>
  <c r="AQ27" i="1"/>
  <c r="AS27" i="1"/>
  <c r="AT27" i="1"/>
  <c r="AQ28" i="1"/>
  <c r="AS28" i="1"/>
  <c r="AT28" i="1"/>
  <c r="AQ29" i="1"/>
  <c r="AS29" i="1"/>
  <c r="AT29" i="1"/>
  <c r="AQ30" i="1"/>
  <c r="AS30" i="1"/>
  <c r="AT30" i="1"/>
  <c r="AQ31" i="1"/>
  <c r="AS31" i="1"/>
  <c r="AT31" i="1"/>
  <c r="AQ32" i="1"/>
  <c r="AS32" i="1"/>
  <c r="AT32" i="1"/>
  <c r="AQ33" i="1"/>
  <c r="AS33" i="1"/>
  <c r="AT33" i="1"/>
  <c r="AQ34" i="1"/>
  <c r="AS34" i="1"/>
  <c r="AT34" i="1"/>
  <c r="AQ35" i="1"/>
  <c r="AS35" i="1"/>
  <c r="AT35" i="1"/>
  <c r="AQ36" i="1"/>
  <c r="AS36" i="1"/>
  <c r="AT36" i="1"/>
  <c r="AQ37" i="1"/>
  <c r="AS37" i="1"/>
  <c r="AT37" i="1"/>
  <c r="AQ38" i="1"/>
  <c r="AS38" i="1"/>
  <c r="AT38" i="1"/>
  <c r="AQ39" i="1"/>
  <c r="AS39" i="1"/>
  <c r="AT39" i="1"/>
  <c r="AQ40" i="1"/>
  <c r="AS40" i="1"/>
  <c r="AT40" i="1"/>
  <c r="AQ41" i="1"/>
  <c r="AS41" i="1"/>
  <c r="AT41" i="1"/>
  <c r="AQ42" i="1"/>
  <c r="AS42" i="1"/>
  <c r="AT42" i="1"/>
  <c r="AQ43" i="1"/>
  <c r="AS43" i="1"/>
  <c r="AT43" i="1"/>
  <c r="AQ44" i="1"/>
  <c r="AS44" i="1"/>
  <c r="AT44" i="1"/>
  <c r="AQ45" i="1"/>
  <c r="AS45" i="1"/>
  <c r="AT45" i="1"/>
  <c r="AQ46" i="1"/>
  <c r="AS46" i="1"/>
  <c r="AT46" i="1"/>
  <c r="AQ47" i="1"/>
  <c r="AS47" i="1"/>
  <c r="AT47" i="1"/>
  <c r="AQ48" i="1"/>
  <c r="AS48" i="1"/>
  <c r="AT48" i="1"/>
  <c r="AQ49" i="1"/>
  <c r="AS49" i="1"/>
  <c r="AT49" i="1"/>
  <c r="AQ50" i="1"/>
  <c r="AS50" i="1"/>
  <c r="AT50" i="1"/>
  <c r="AQ51" i="1"/>
  <c r="AS51" i="1"/>
  <c r="AT51" i="1"/>
  <c r="AQ52" i="1"/>
  <c r="AS52" i="1"/>
  <c r="AT52" i="1"/>
  <c r="AQ53" i="1"/>
  <c r="AS53" i="1"/>
  <c r="AT53" i="1"/>
  <c r="AQ54" i="1"/>
  <c r="AS54" i="1"/>
  <c r="AT54" i="1"/>
  <c r="AQ55" i="1"/>
  <c r="AS55" i="1"/>
  <c r="AT55" i="1"/>
  <c r="AQ56" i="1"/>
  <c r="AS56" i="1"/>
  <c r="AT56" i="1"/>
  <c r="AQ57" i="1"/>
  <c r="AS57" i="1"/>
  <c r="AT57" i="1"/>
  <c r="AQ58" i="1"/>
  <c r="AS58" i="1"/>
  <c r="AT58" i="1"/>
  <c r="AQ59" i="1"/>
  <c r="AS59" i="1"/>
  <c r="AT59" i="1"/>
  <c r="AQ60" i="1"/>
  <c r="AS60" i="1"/>
  <c r="AT60" i="1"/>
  <c r="AQ61" i="1"/>
  <c r="AS61" i="1"/>
  <c r="AT61" i="1"/>
  <c r="AQ62" i="1"/>
  <c r="AS62" i="1"/>
  <c r="AT62" i="1"/>
  <c r="AQ63" i="1"/>
  <c r="AS63" i="1"/>
  <c r="AT63" i="1"/>
  <c r="AQ64" i="1"/>
  <c r="AS64" i="1"/>
  <c r="AT64" i="1"/>
  <c r="AQ65" i="1"/>
  <c r="AS65" i="1"/>
  <c r="AT65" i="1"/>
  <c r="AQ66" i="1"/>
  <c r="AS66" i="1"/>
  <c r="AT66" i="1"/>
  <c r="AQ67" i="1"/>
  <c r="AS67" i="1"/>
  <c r="AT67" i="1"/>
  <c r="AQ68" i="1"/>
  <c r="AS68" i="1"/>
  <c r="AT68" i="1"/>
  <c r="AQ69" i="1"/>
  <c r="AS69" i="1"/>
  <c r="AT69" i="1"/>
  <c r="AQ70" i="1"/>
  <c r="AS70" i="1"/>
  <c r="AT70" i="1"/>
  <c r="AQ71" i="1"/>
  <c r="AS71" i="1"/>
  <c r="AT71" i="1"/>
  <c r="AQ72" i="1"/>
  <c r="AS72" i="1"/>
  <c r="AT72" i="1"/>
  <c r="AQ73" i="1"/>
  <c r="AS73" i="1"/>
  <c r="AT73" i="1"/>
  <c r="AQ74" i="1"/>
  <c r="AS74" i="1"/>
  <c r="AT74" i="1"/>
  <c r="AQ75" i="1"/>
  <c r="AS75" i="1"/>
  <c r="AT75" i="1"/>
  <c r="AQ76" i="1"/>
  <c r="AS76" i="1"/>
  <c r="AT76" i="1"/>
  <c r="AQ77" i="1"/>
  <c r="AS77" i="1"/>
  <c r="AT77" i="1"/>
  <c r="AQ78" i="1"/>
  <c r="AS78" i="1"/>
  <c r="AT78" i="1"/>
  <c r="AQ79" i="1"/>
  <c r="AS79" i="1"/>
  <c r="AT79" i="1"/>
  <c r="AQ80" i="1"/>
  <c r="AS80" i="1"/>
  <c r="AT80" i="1"/>
  <c r="AQ81" i="1"/>
  <c r="AS81" i="1"/>
  <c r="AT81" i="1"/>
  <c r="AQ82" i="1"/>
  <c r="AS82" i="1"/>
  <c r="AT82" i="1"/>
  <c r="AQ83" i="1"/>
  <c r="AS83" i="1"/>
  <c r="AT83" i="1"/>
  <c r="AQ84" i="1"/>
  <c r="AS84" i="1"/>
  <c r="AT84" i="1"/>
  <c r="AQ85" i="1"/>
  <c r="AS85" i="1"/>
  <c r="AT85" i="1"/>
  <c r="AQ86" i="1"/>
  <c r="AS86" i="1"/>
  <c r="AT86" i="1"/>
  <c r="AQ87" i="1"/>
  <c r="AS87" i="1"/>
  <c r="AT87" i="1"/>
  <c r="AQ88" i="1"/>
  <c r="AS88" i="1"/>
  <c r="AT88" i="1"/>
  <c r="AQ89" i="1"/>
  <c r="AS89" i="1"/>
  <c r="AT89" i="1"/>
  <c r="AQ90" i="1"/>
  <c r="AS90" i="1"/>
  <c r="AT90" i="1"/>
  <c r="AQ91" i="1"/>
  <c r="AS91" i="1"/>
  <c r="AT91" i="1"/>
  <c r="AQ92" i="1"/>
  <c r="AS92" i="1"/>
  <c r="AT92" i="1"/>
  <c r="AQ93" i="1"/>
  <c r="AS93" i="1"/>
  <c r="AT93" i="1"/>
  <c r="AQ94" i="1"/>
  <c r="AS94" i="1"/>
  <c r="AT94" i="1"/>
  <c r="AQ95" i="1"/>
  <c r="AS95" i="1"/>
  <c r="AT95" i="1"/>
  <c r="AQ96" i="1"/>
  <c r="AS96" i="1"/>
  <c r="AT96" i="1"/>
  <c r="AQ97" i="1"/>
  <c r="AS97" i="1"/>
  <c r="AT97" i="1"/>
  <c r="AQ98" i="1"/>
  <c r="AS98" i="1"/>
  <c r="AT98" i="1"/>
  <c r="AQ99" i="1"/>
  <c r="AS99" i="1"/>
  <c r="AT99" i="1"/>
  <c r="AQ100" i="1"/>
  <c r="AS100" i="1"/>
  <c r="AT100" i="1"/>
  <c r="AQ101" i="1"/>
  <c r="AS101" i="1"/>
  <c r="AT101" i="1"/>
  <c r="AQ102" i="1"/>
  <c r="AS102" i="1"/>
  <c r="AT102" i="1"/>
  <c r="AQ103" i="1"/>
  <c r="AS103" i="1"/>
  <c r="AT103" i="1"/>
  <c r="AQ104" i="1"/>
  <c r="AS104" i="1"/>
  <c r="AT104" i="1"/>
  <c r="AQ105" i="1"/>
  <c r="AS105" i="1"/>
  <c r="AT105" i="1"/>
  <c r="AQ106" i="1"/>
  <c r="AS106" i="1"/>
  <c r="AT106" i="1"/>
  <c r="AQ107" i="1"/>
  <c r="AS107" i="1"/>
  <c r="AT107" i="1"/>
  <c r="AQ108" i="1"/>
  <c r="AS108" i="1"/>
  <c r="AT108" i="1"/>
  <c r="AQ109" i="1"/>
  <c r="AS109" i="1"/>
  <c r="AT109" i="1"/>
  <c r="AQ110" i="1"/>
  <c r="AS110" i="1"/>
  <c r="AT110" i="1"/>
  <c r="AQ111" i="1"/>
  <c r="AS111" i="1"/>
  <c r="AT111" i="1"/>
  <c r="AT12" i="1"/>
  <c r="AS12" i="1"/>
  <c r="AQ12" i="1"/>
  <c r="AQ9" i="1"/>
  <c r="AR9" i="1"/>
  <c r="AS9" i="1"/>
  <c r="AT9" i="1"/>
  <c r="AU9" i="1"/>
  <c r="AW9" i="1"/>
  <c r="AX9" i="1"/>
  <c r="AY11" i="1"/>
  <c r="AZ9" i="1"/>
  <c r="BA9" i="1"/>
  <c r="BB9" i="1"/>
  <c r="BC9" i="1"/>
  <c r="BD9" i="1"/>
  <c r="BL9" i="1"/>
  <c r="BM9" i="1"/>
  <c r="BN9" i="1"/>
  <c r="B54" i="1" l="1"/>
  <c r="B50" i="1"/>
  <c r="B101" i="1"/>
  <c r="B97" i="1"/>
  <c r="B93" i="1"/>
  <c r="B89" i="1"/>
  <c r="B59" i="1"/>
  <c r="B109" i="1"/>
  <c r="B107" i="1"/>
  <c r="B14" i="1"/>
  <c r="B110" i="1"/>
  <c r="B72" i="1"/>
  <c r="B53" i="1"/>
  <c r="B46" i="1"/>
  <c r="B34" i="1"/>
  <c r="B26" i="1"/>
  <c r="B22" i="1"/>
  <c r="B92" i="1"/>
  <c r="B88" i="1"/>
  <c r="B84" i="1"/>
  <c r="B83" i="1"/>
  <c r="B79" i="1"/>
  <c r="B77" i="1"/>
  <c r="B73" i="1"/>
  <c r="B49" i="1"/>
  <c r="B62" i="1"/>
  <c r="B40" i="1"/>
  <c r="B35" i="1"/>
  <c r="B19" i="1"/>
  <c r="B68" i="1"/>
  <c r="B42" i="1"/>
  <c r="B67" i="1"/>
  <c r="B41" i="1"/>
  <c r="B82" i="1"/>
  <c r="B48" i="1"/>
  <c r="B56" i="1"/>
  <c r="B105" i="1"/>
  <c r="B85" i="1"/>
  <c r="B30" i="1"/>
  <c r="B104" i="1"/>
  <c r="B98" i="1"/>
  <c r="B94" i="1"/>
  <c r="B74" i="1"/>
  <c r="B108" i="1"/>
  <c r="B90" i="1"/>
  <c r="B86" i="1"/>
  <c r="B75" i="1"/>
  <c r="B64" i="1"/>
  <c r="B61" i="1"/>
  <c r="B58" i="1"/>
  <c r="B38" i="1"/>
  <c r="B37" i="1"/>
  <c r="B31" i="1"/>
  <c r="B27" i="1"/>
  <c r="B23" i="1"/>
  <c r="B20" i="1"/>
  <c r="B15" i="1"/>
  <c r="B12" i="1"/>
  <c r="B111" i="1"/>
  <c r="B103" i="1"/>
  <c r="B99" i="1"/>
  <c r="B95" i="1"/>
  <c r="B91" i="1"/>
  <c r="B87" i="1"/>
  <c r="B81" i="1"/>
  <c r="B66" i="1"/>
  <c r="B65" i="1"/>
  <c r="B60" i="1"/>
  <c r="B52" i="1"/>
  <c r="B47" i="1"/>
  <c r="B45" i="1"/>
  <c r="B33" i="1"/>
  <c r="B29" i="1"/>
  <c r="B25" i="1"/>
  <c r="B21" i="1"/>
  <c r="B17" i="1"/>
  <c r="B16" i="1"/>
  <c r="B100" i="1"/>
  <c r="B70" i="1"/>
  <c r="B63" i="1"/>
  <c r="B57" i="1"/>
  <c r="B55" i="1"/>
  <c r="B43" i="1"/>
  <c r="B36" i="1"/>
  <c r="B13" i="1"/>
  <c r="B18" i="1"/>
  <c r="B106" i="1"/>
  <c r="B102" i="1"/>
  <c r="B96" i="1"/>
  <c r="B80" i="1"/>
  <c r="B78" i="1"/>
  <c r="B71" i="1"/>
  <c r="B69" i="1"/>
  <c r="B76" i="1"/>
  <c r="B51" i="1"/>
  <c r="B44" i="1"/>
  <c r="B39" i="1"/>
  <c r="B32" i="1"/>
  <c r="B28" i="1"/>
  <c r="B24" i="1"/>
  <c r="E3" i="1" l="1"/>
  <c r="K5" i="6" l="1"/>
  <c r="I3" i="1" s="1"/>
</calcChain>
</file>

<file path=xl/sharedStrings.xml><?xml version="1.0" encoding="utf-8"?>
<sst xmlns="http://schemas.openxmlformats.org/spreadsheetml/2006/main" count="222" uniqueCount="92">
  <si>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</si>
  <si>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</si>
  <si>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</si>
  <si>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</si>
  <si>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</si>
  <si>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</si>
  <si>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</si>
  <si>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</si>
  <si>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</si>
  <si>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</si>
  <si>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</si>
  <si>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</si>
  <si>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</si>
  <si>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</si>
  <si>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</si>
  <si>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</si>
  <si>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</si>
  <si>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</si>
  <si>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</si>
  <si>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</si>
  <si>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</si>
  <si>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</si>
  <si>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</si>
  <si>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</si>
  <si>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</si>
  <si>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The following is a description of each product group code:</t>
  </si>
  <si>
    <t>Product Group Code</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</si>
  <si>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</si>
  <si>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</si>
  <si>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</si>
  <si>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</si>
  <si>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</si>
  <si>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</si>
  <si>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</si>
  <si>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</si>
  <si>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</si>
  <si>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</si>
  <si>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</si>
  <si>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</si>
  <si>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</si>
  <si>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</si>
  <si>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</si>
  <si>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</si>
  <si>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</si>
  <si>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</si>
  <si>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</si>
  <si>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</si>
  <si>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</si>
  <si>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Dedicated Purpose Pool Pumps</t>
  </si>
  <si>
    <t>DOE F 220.87</t>
  </si>
  <si>
    <t>Maximum Run-Time (in hours) of the Pool Pump Control with Which the Integral Cartridge-Filter or Sand-Filter Pump is Distributed in Commerce</t>
  </si>
  <si>
    <t>Complete the Cells Below for Integral Cartridge-Filter and Sand-Filter Pool Pumps</t>
  </si>
  <si>
    <t>Weighted Energy Factor (WEF) in kilogallons per kilowatt-hour (kgal/kWh)</t>
  </si>
  <si>
    <t>Rated Hydraulic Horsepower in horsepower (hp)</t>
  </si>
  <si>
    <t>Speed Configuration for Which the Pump is Being Rated (i.e., single-speed, two-speed, multi-speed, or variable-speed)</t>
  </si>
  <si>
    <t>True Power Factor at High Load Point, as Specified in Table 1 of Appendix B or C to Subpart Y of Part 431, As Applicable</t>
  </si>
  <si>
    <t>True Power Factor at Low Load Point, as Specified in Table 1 of Appendix B or C to Subpart Y of Part 431, As Applicable</t>
  </si>
  <si>
    <t>Dedicated-Purpose Pool Pump Nominal Motor Horsepower in horsepower (hp)</t>
  </si>
  <si>
    <t>Dedicated-Purpose Pool Pump Motor Total Horsepower in horsepower (hp)</t>
  </si>
  <si>
    <t>Dedicated-Purpose Pool Pump Service Factor (dimensionless)</t>
  </si>
  <si>
    <t xml:space="preserve">For Self-Priming Pool Filter Pumps and Non-Self-Priming Pool Filter Pumps, Maximum Head (in feet) </t>
  </si>
  <si>
    <t>For Self-Priming Pool Filter Pumps and Non-Self-Priming Pool Filter Pumps, Is Freeze Protection Shipped Enabled or Disabled?</t>
  </si>
  <si>
    <t>For Dedicated-Purpose Pool Pumps Distributed in Commerce with Freeze Protection Controls Enabled:  The Default Dry-Bulb Air Temperature Setting (in degrees F)</t>
  </si>
  <si>
    <t>For Dedicated-Purpose Pool Pumps Distributed in Commerce with Freeze Protection Controls Enabled:  Default Run-Time Setting (in minutes)</t>
  </si>
  <si>
    <t>For Dedicated-Purpose Pool Pumps Distributed in Commerce with Freeze Protection Controls Enabled:  Default Motor Speed (in rpm)</t>
  </si>
  <si>
    <t>For Self-Priming Pool Filter Pumps, was the Pump Certified with NSF/ANSI 50-2015 (incorporated by reference, see Section 429.4) as Self-Priming?</t>
  </si>
  <si>
    <t>For Self-Priming Pool Filter Pumps that are not Certified with NSF/ANSI 50-2015 as Self-Priming: The Vertical Lift (in feet)</t>
  </si>
  <si>
    <t>For Self-Priming Pool Filter Pumps that are not Certified with NSF/ANSI 50-2015 as Self-Priming:  True Priming Time (in minutes) for the DPPP Model</t>
  </si>
  <si>
    <t>Complete the Cells Below for All Dedicated-Purpose Pool Pumps Distributed in Commerce with Freeze Protection Controls</t>
  </si>
  <si>
    <t>For Dedicated-Purpose Pool Pumps Distributed in Commerce with Freeze Protection Controls Enabled: Is the Default Motor Speed More than 1/2 of the Maximum Available Speed?</t>
  </si>
  <si>
    <t>Calculated Driver Power Input at High Load Point, in horsepower (hp), Optional</t>
  </si>
  <si>
    <t>Calculated Driver Power Input at Low Load Point, in horsepower (hp), Optional if Applicable</t>
  </si>
  <si>
    <t>Calculated Driver Flow Rate at High Load Point, in Gallons per Minute (gpm), Optional</t>
  </si>
  <si>
    <t>Calculated Driver Flow Rate at Low Load Point, in Gallons per Minute (gpm), Optional if Applicable</t>
  </si>
  <si>
    <t>Equipment Family</t>
  </si>
  <si>
    <t>Rated Hydraulic Horsepower Applicability</t>
  </si>
  <si>
    <t>Self-priming pool filter pumps</t>
  </si>
  <si>
    <t>Single</t>
  </si>
  <si>
    <t>Non-self-priming pool filter pumps</t>
  </si>
  <si>
    <t>Any</t>
  </si>
  <si>
    <t>Pressure cleaner booster pumps</t>
  </si>
  <si>
    <t>Integral cartridge-filter pool pump</t>
  </si>
  <si>
    <t>-</t>
  </si>
  <si>
    <t>Integral sand-filter pool pump</t>
  </si>
  <si>
    <t>Motor Phase</t>
  </si>
  <si>
    <t>0.711 hp &lt;= hhp &lt; 2.5 hp</t>
  </si>
  <si>
    <t>hhp &lt; 0.711 hp</t>
  </si>
  <si>
    <t>hhp &lt; 2.5 hp</t>
  </si>
  <si>
    <t>Version 5.1</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</si>
  <si>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</si>
  <si>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</si>
  <si>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Complete the Cells Below for Dedicated-Purpose Pool Pumps (other than Integral Cartridge-Filter or Sand-Filter Pool Pumps)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</si>
</sst>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4"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10"/>
      <color rgb="FF000000"/>
      <name val="Arial"/>
      <family val="2"/>
    </font>
    <font>
      <sz val="10"/>
      <color theme="1"/>
      <name val="Arial"/>
      <family val="2"/>
    </font>
    <font>
      <sz val="11"/>
      <name val="Arial"/>
      <family val="2"/>
    </font>
    <font>
      <sz val="10"/>
      <color rgb="FF000000"/>
      <name val="Arial"/>
      <family val="2"/>
    </font>
  </fonts>
  <fills count="10">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FFFF"/>
        <bgColor indexed="64"/>
      </patternFill>
    </fill>
  </fills>
  <borders count="4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style="thin">
        <color auto="1"/>
      </right>
      <top/>
      <bottom style="thick">
        <color indexed="12"/>
      </bottom>
      <diagonal/>
    </border>
    <border>
      <left style="thin">
        <color indexed="12"/>
      </left>
      <right style="thin">
        <color indexed="12"/>
      </right>
      <top/>
      <bottom style="thin">
        <color indexed="12"/>
      </bottom>
      <diagonal/>
    </border>
    <border>
      <left style="thin">
        <color auto="1"/>
      </left>
      <right style="thin">
        <color indexed="64"/>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auto="1"/>
      </right>
      <top/>
      <bottom style="thick">
        <color indexed="12"/>
      </bottom>
      <diagonal/>
    </border>
    <border>
      <left style="thin">
        <color indexed="64"/>
      </left>
      <right style="thin">
        <color indexed="64"/>
      </right>
      <top style="thin">
        <color indexed="64"/>
      </top>
      <bottom style="thick">
        <color rgb="FF0000FF"/>
      </bottom>
      <diagonal/>
    </border>
    <border>
      <left style="thin">
        <color indexed="12"/>
      </left>
      <right style="thin">
        <color indexed="12"/>
      </right>
      <top style="thin">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12"/>
      </left>
      <right style="thin">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12"/>
      </left>
      <right style="thick">
        <color indexed="12"/>
      </right>
      <top style="thin">
        <color indexed="12"/>
      </top>
      <bottom style="thick">
        <color indexed="12"/>
      </bottom>
      <diagonal/>
    </border>
    <border>
      <left style="thin">
        <color indexed="64"/>
      </left>
      <right style="thin">
        <color indexed="64"/>
      </right>
      <top/>
      <bottom style="thick">
        <color rgb="FF0000FF"/>
      </bottom>
      <diagonal/>
    </border>
    <border>
      <left style="thin">
        <color indexed="12"/>
      </left>
      <right style="thin">
        <color indexed="12"/>
      </right>
      <top style="thick">
        <color rgb="FF0000FF"/>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12"/>
      </left>
      <right style="thick">
        <color indexed="12"/>
      </right>
      <top style="thick">
        <color rgb="FF0000FF"/>
      </top>
      <bottom style="thin">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92">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0" fillId="0" borderId="0" xfId="0" applyAlignment="1" applyProtection="1">
      <alignment wrapText="1"/>
      <protection hidden="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9" xfId="1" applyFont="1" applyBorder="1" applyAlignment="1" applyProtection="1">
      <alignment horizontal="left" vertical="center" wrapText="1" indent="1"/>
      <protection locked="0"/>
    </xf>
    <xf numFmtId="0" fontId="1" fillId="0" borderId="9" xfId="1" applyBorder="1" applyAlignment="1" applyProtection="1">
      <alignment horizontal="left" vertical="center" wrapText="1" indent="1"/>
      <protection locked="0"/>
    </xf>
    <xf numFmtId="164" fontId="17" fillId="7" borderId="9"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4" fillId="2" borderId="2" xfId="0" quotePrefix="1" applyFont="1" applyFill="1" applyBorder="1" applyAlignment="1" applyProtection="1">
      <alignment horizontal="center" vertical="center" wrapText="1"/>
      <protection hidden="1"/>
    </xf>
    <xf numFmtId="49" fontId="4" fillId="2" borderId="13" xfId="0" applyNumberFormat="1" applyFont="1" applyFill="1" applyBorder="1" applyAlignment="1" applyProtection="1">
      <alignment horizontal="center" vertical="center" wrapText="1"/>
      <protection locked="0"/>
    </xf>
    <xf numFmtId="49" fontId="4" fillId="2" borderId="14" xfId="0" applyNumberFormat="1" applyFont="1" applyFill="1" applyBorder="1" applyAlignment="1" applyProtection="1">
      <alignment horizontal="center" vertical="center" wrapText="1"/>
      <protection locked="0"/>
    </xf>
    <xf numFmtId="49" fontId="4" fillId="2" borderId="15"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5" fillId="0" borderId="19" xfId="0" applyNumberFormat="1" applyFont="1" applyFill="1" applyBorder="1" applyAlignment="1" applyProtection="1">
      <alignment horizontal="center" vertical="center" wrapText="1"/>
      <protection hidden="1"/>
    </xf>
    <xf numFmtId="0" fontId="5" fillId="0" borderId="0" xfId="0" applyFont="1" applyFill="1" applyBorder="1" applyAlignment="1" applyProtection="1">
      <protection hidden="1"/>
    </xf>
    <xf numFmtId="0" fontId="4" fillId="0" borderId="0" xfId="0" quotePrefix="1" applyFont="1" applyAlignment="1" applyProtection="1">
      <alignment horizontal="center"/>
      <protection hidden="1"/>
    </xf>
    <xf numFmtId="0" fontId="5" fillId="0" borderId="2"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18"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18" xfId="2" applyFont="1" applyBorder="1" applyAlignment="1" applyProtection="1">
      <alignment horizontal="center" vertical="center" wrapText="1"/>
      <protection hidden="1"/>
    </xf>
    <xf numFmtId="0" fontId="2" fillId="0" borderId="20" xfId="2" applyFont="1" applyBorder="1" applyAlignment="1" applyProtection="1">
      <alignment horizontal="left" vertical="center"/>
      <protection hidden="1"/>
    </xf>
    <xf numFmtId="0" fontId="22" fillId="0" borderId="21" xfId="2" applyFont="1" applyBorder="1" applyAlignment="1" applyProtection="1">
      <alignment horizontal="left" vertical="center"/>
      <protection hidden="1"/>
    </xf>
    <xf numFmtId="0" fontId="1" fillId="0" borderId="21" xfId="2" applyFont="1" applyBorder="1" applyAlignment="1" applyProtection="1">
      <alignment horizontal="left" vertical="center"/>
      <protection hidden="1"/>
    </xf>
    <xf numFmtId="0" fontId="1" fillId="0" borderId="22"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3"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3"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18"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3"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23"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9"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23"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24" xfId="2" applyFont="1" applyBorder="1" applyAlignment="1" applyProtection="1">
      <alignment horizontal="left" vertical="center"/>
      <protection hidden="1"/>
    </xf>
    <xf numFmtId="0" fontId="18" fillId="0" borderId="10" xfId="2" applyFont="1" applyBorder="1" applyAlignment="1" applyProtection="1">
      <alignment horizontal="left" vertical="center"/>
      <protection hidden="1"/>
    </xf>
    <xf numFmtId="0" fontId="18" fillId="0" borderId="10" xfId="2" applyNumberFormat="1" applyFont="1" applyFill="1" applyBorder="1" applyAlignment="1" applyProtection="1">
      <alignment horizontal="left" vertical="center"/>
      <protection hidden="1"/>
    </xf>
    <xf numFmtId="0" fontId="18" fillId="0" borderId="25"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18"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0" xfId="2" applyFont="1" applyBorder="1" applyAlignment="1" applyProtection="1">
      <alignment horizontal="left" vertical="center"/>
      <protection hidden="1"/>
    </xf>
    <xf numFmtId="0" fontId="4" fillId="0" borderId="10" xfId="2" applyFont="1" applyBorder="1" applyAlignment="1" applyProtection="1">
      <alignment horizontal="left" vertical="center"/>
      <protection hidden="1"/>
    </xf>
    <xf numFmtId="0" fontId="18" fillId="0" borderId="10" xfId="2" applyFont="1" applyBorder="1" applyAlignment="1" applyProtection="1">
      <alignment horizontal="center" vertical="center"/>
      <protection hidden="1"/>
    </xf>
    <xf numFmtId="0" fontId="4" fillId="0" borderId="10"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21" xfId="2" applyFont="1" applyBorder="1" applyAlignment="1" applyProtection="1">
      <alignment horizontal="left" vertical="center"/>
      <protection hidden="1"/>
    </xf>
    <xf numFmtId="0" fontId="18" fillId="0" borderId="21"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4" fillId="0" borderId="18" xfId="0" applyFont="1" applyFill="1" applyBorder="1" applyAlignment="1" applyProtection="1">
      <alignment horizontal="center" vertical="center"/>
      <protection hidden="1"/>
    </xf>
    <xf numFmtId="0" fontId="4" fillId="0" borderId="2" xfId="0" applyFont="1" applyBorder="1" applyAlignment="1" applyProtection="1">
      <alignment horizontal="center" vertical="center" wrapText="1"/>
      <protection hidden="1"/>
    </xf>
    <xf numFmtId="0" fontId="4" fillId="0" borderId="0" xfId="0" applyFont="1" applyFill="1" applyAlignment="1" applyProtection="1">
      <alignment horizontal="center" vertical="center" wrapText="1"/>
      <protection hidden="1"/>
    </xf>
    <xf numFmtId="0" fontId="4" fillId="0" borderId="26" xfId="0" applyFont="1" applyFill="1" applyBorder="1" applyAlignment="1" applyProtection="1">
      <alignment horizontal="center" vertical="center"/>
      <protection hidden="1"/>
    </xf>
    <xf numFmtId="0" fontId="4" fillId="2" borderId="29" xfId="0" applyNumberFormat="1"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hidden="1"/>
    </xf>
    <xf numFmtId="0" fontId="9" fillId="5" borderId="8" xfId="0" applyFont="1" applyFill="1" applyBorder="1" applyAlignment="1" applyProtection="1">
      <alignment vertical="center" wrapText="1"/>
      <protection hidden="1"/>
    </xf>
    <xf numFmtId="0" fontId="4" fillId="0" borderId="0" xfId="0" applyFont="1" applyFill="1" applyAlignment="1" applyProtection="1">
      <alignment vertical="center"/>
      <protection hidden="1"/>
    </xf>
    <xf numFmtId="0" fontId="2" fillId="0" borderId="0" xfId="0" applyNumberFormat="1" applyFont="1" applyBorder="1" applyAlignment="1" applyProtection="1">
      <alignment horizontal="center" vertical="center"/>
      <protection hidden="1"/>
    </xf>
    <xf numFmtId="0" fontId="9" fillId="0" borderId="0" xfId="2" applyFont="1" applyFill="1" applyAlignment="1" applyProtection="1">
      <alignment vertical="center"/>
      <protection hidden="1"/>
    </xf>
    <xf numFmtId="0" fontId="5" fillId="0" borderId="1" xfId="0" applyFont="1" applyFill="1" applyBorder="1" applyAlignment="1" applyProtection="1">
      <alignment horizontal="center" vertical="center" wrapText="1"/>
      <protection hidden="1"/>
    </xf>
    <xf numFmtId="0" fontId="5" fillId="0" borderId="12" xfId="0" applyFont="1" applyFill="1" applyBorder="1" applyAlignment="1" applyProtection="1">
      <alignment vertical="center" wrapText="1"/>
      <protection hidden="1"/>
    </xf>
    <xf numFmtId="0" fontId="5" fillId="0" borderId="37" xfId="0" applyFont="1" applyFill="1" applyBorder="1" applyAlignment="1">
      <alignment horizontal="center" vertical="center" wrapText="1"/>
    </xf>
    <xf numFmtId="0" fontId="4" fillId="2" borderId="35" xfId="0" applyNumberFormat="1" applyFont="1" applyFill="1" applyBorder="1" applyAlignment="1" applyProtection="1">
      <alignment horizontal="center" vertical="center" wrapText="1"/>
      <protection locked="0"/>
    </xf>
    <xf numFmtId="0" fontId="4" fillId="2" borderId="39" xfId="0" applyNumberFormat="1"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3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5" fillId="0" borderId="34"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wrapText="1"/>
      <protection hidden="1"/>
    </xf>
    <xf numFmtId="0" fontId="9" fillId="3" borderId="0" xfId="0" applyFont="1" applyFill="1" applyBorder="1" applyAlignment="1" applyProtection="1">
      <alignment horizontal="center" vertical="center" wrapText="1"/>
      <protection hidden="1"/>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5" fillId="0" borderId="37" xfId="0" applyFont="1" applyFill="1" applyBorder="1" applyAlignment="1" applyProtection="1">
      <alignment horizontal="center" vertical="center" wrapText="1"/>
      <protection hidden="1"/>
    </xf>
    <xf numFmtId="0" fontId="30" fillId="9" borderId="37" xfId="0" applyFont="1" applyFill="1" applyBorder="1" applyAlignment="1">
      <alignment horizontal="center" vertical="center" wrapText="1"/>
    </xf>
    <xf numFmtId="0" fontId="31" fillId="0" borderId="37" xfId="0" applyFont="1" applyBorder="1" applyAlignment="1">
      <alignment horizontal="center" vertical="center"/>
    </xf>
    <xf numFmtId="0" fontId="0" fillId="0" borderId="0" xfId="0" applyAlignment="1" applyProtection="1">
      <alignment horizontal="center"/>
      <protection hidden="1"/>
    </xf>
    <xf numFmtId="0" fontId="4" fillId="9" borderId="37" xfId="0" applyFont="1" applyFill="1" applyBorder="1" applyAlignment="1">
      <alignment horizontal="left" vertical="center" wrapText="1"/>
    </xf>
    <xf numFmtId="0" fontId="4" fillId="9" borderId="37" xfId="0" applyFont="1" applyFill="1" applyBorder="1" applyAlignment="1">
      <alignment horizontal="center" vertical="center" wrapText="1"/>
    </xf>
    <xf numFmtId="0" fontId="0" fillId="0" borderId="0" xfId="0" applyAlignment="1" applyProtection="1">
      <alignment vertical="center"/>
      <protection hidden="1"/>
    </xf>
    <xf numFmtId="0" fontId="32" fillId="0" borderId="37" xfId="0" applyFont="1" applyBorder="1" applyAlignment="1">
      <alignment horizontal="center" vertical="center"/>
    </xf>
    <xf numFmtId="0" fontId="33" fillId="9" borderId="37"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10" fillId="0" borderId="0" xfId="0" applyFont="1" applyBorder="1" applyAlignment="1" applyProtection="1">
      <protection hidden="1"/>
    </xf>
    <xf numFmtId="0" fontId="9" fillId="0" borderId="21" xfId="0" applyFont="1" applyFill="1" applyBorder="1" applyAlignment="1" applyProtection="1">
      <alignment vertical="center" wrapText="1"/>
      <protection hidden="1"/>
    </xf>
    <xf numFmtId="0" fontId="7" fillId="0" borderId="0" xfId="0" applyFont="1" applyFill="1" applyBorder="1" applyAlignment="1" applyProtection="1">
      <protection hidden="1"/>
    </xf>
    <xf numFmtId="0" fontId="11" fillId="0" borderId="6" xfId="0" applyFont="1" applyFill="1" applyBorder="1" applyAlignment="1" applyProtection="1">
      <alignment wrapText="1"/>
      <protection hidden="1"/>
    </xf>
    <xf numFmtId="0" fontId="4" fillId="0" borderId="0" xfId="0" applyFont="1" applyFill="1" applyBorder="1" applyAlignment="1" applyProtection="1">
      <alignment horizontal="center"/>
      <protection hidden="1"/>
    </xf>
    <xf numFmtId="0" fontId="4" fillId="0" borderId="6" xfId="0" applyFont="1" applyFill="1" applyBorder="1" applyAlignment="1" applyProtection="1">
      <alignment horizontal="center"/>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23" xfId="2" applyFont="1" applyBorder="1" applyAlignment="1" applyProtection="1">
      <alignment horizontal="right" vertical="center"/>
      <protection hidden="1"/>
    </xf>
    <xf numFmtId="0" fontId="1" fillId="0" borderId="20" xfId="2" applyFont="1" applyBorder="1" applyAlignment="1" applyProtection="1">
      <alignment horizontal="center" vertical="center"/>
      <protection hidden="1"/>
    </xf>
    <xf numFmtId="0" fontId="1" fillId="0" borderId="22"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21"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24" xfId="2" applyFont="1" applyBorder="1" applyAlignment="1" applyProtection="1">
      <alignment horizontal="center" vertical="top"/>
      <protection hidden="1"/>
    </xf>
    <xf numFmtId="0" fontId="1" fillId="0" borderId="25" xfId="2" applyFont="1" applyBorder="1" applyAlignment="1" applyProtection="1">
      <alignment horizontal="center" vertical="top"/>
      <protection hidden="1"/>
    </xf>
    <xf numFmtId="0" fontId="1" fillId="0" borderId="10"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18" xfId="1" applyFont="1" applyFill="1" applyBorder="1" applyAlignment="1" applyProtection="1">
      <alignment horizontal="center" vertical="center"/>
      <protection hidden="1"/>
    </xf>
    <xf numFmtId="0" fontId="10" fillId="0" borderId="16" xfId="2" applyFont="1" applyBorder="1" applyAlignment="1" applyProtection="1">
      <alignment horizontal="center" vertical="center" wrapText="1"/>
      <protection hidden="1"/>
    </xf>
    <xf numFmtId="0" fontId="10" fillId="0" borderId="8" xfId="2" applyFont="1" applyBorder="1" applyAlignment="1" applyProtection="1">
      <alignment horizontal="center" vertical="center" wrapText="1"/>
      <protection hidden="1"/>
    </xf>
    <xf numFmtId="0" fontId="10" fillId="0" borderId="17"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23"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23" xfId="2" applyFont="1" applyBorder="1" applyAlignment="1" applyProtection="1">
      <alignment horizontal="right" vertical="center" wrapText="1"/>
      <protection hidden="1"/>
    </xf>
    <xf numFmtId="0" fontId="5" fillId="0" borderId="1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38" xfId="0" applyFont="1" applyFill="1" applyBorder="1" applyAlignment="1" applyProtection="1">
      <alignment horizontal="center" vertical="center" wrapText="1"/>
      <protection hidden="1"/>
    </xf>
    <xf numFmtId="0" fontId="5" fillId="0" borderId="44" xfId="0" applyFont="1" applyFill="1" applyBorder="1" applyAlignment="1" applyProtection="1">
      <alignment horizontal="center" vertical="center" wrapText="1"/>
      <protection hidden="1"/>
    </xf>
    <xf numFmtId="0" fontId="9" fillId="5" borderId="16" xfId="0" applyFont="1" applyFill="1" applyBorder="1" applyAlignment="1" applyProtection="1">
      <alignment horizontal="center" vertical="center" wrapText="1"/>
      <protection hidden="1"/>
    </xf>
    <xf numFmtId="0" fontId="9" fillId="5" borderId="8"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5" fillId="0" borderId="27" xfId="0" applyFont="1" applyFill="1" applyBorder="1" applyAlignment="1" applyProtection="1">
      <alignment horizontal="center" vertical="center" wrapText="1"/>
      <protection hidden="1"/>
    </xf>
    <xf numFmtId="0" fontId="5" fillId="0" borderId="28" xfId="0" applyFont="1" applyFill="1" applyBorder="1" applyAlignment="1" applyProtection="1">
      <alignment horizontal="center" vertical="center" wrapText="1"/>
      <protection hidden="1"/>
    </xf>
    <xf numFmtId="0" fontId="5" fillId="0" borderId="18"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41" xfId="0" applyFont="1" applyFill="1" applyBorder="1" applyAlignment="1" applyProtection="1">
      <alignment horizontal="center" vertical="center" wrapText="1"/>
      <protection hidden="1"/>
    </xf>
    <xf numFmtId="0" fontId="5" fillId="0" borderId="40" xfId="0" applyFont="1" applyFill="1" applyBorder="1" applyAlignment="1" applyProtection="1">
      <alignment horizontal="center" vertical="center" wrapText="1"/>
      <protection hidden="1"/>
    </xf>
    <xf numFmtId="0" fontId="5" fillId="0" borderId="42" xfId="0" applyFont="1" applyFill="1" applyBorder="1" applyAlignment="1" applyProtection="1">
      <alignment horizontal="center" vertical="center" wrapText="1"/>
      <protection hidden="1"/>
    </xf>
    <xf numFmtId="0" fontId="29" fillId="8" borderId="16" xfId="1" applyFont="1" applyFill="1" applyBorder="1" applyAlignment="1" applyProtection="1">
      <alignment horizontal="center" vertical="center"/>
      <protection hidden="1"/>
    </xf>
    <xf numFmtId="0" fontId="29" fillId="8" borderId="8" xfId="1" applyFont="1" applyFill="1" applyBorder="1" applyAlignment="1" applyProtection="1">
      <alignment horizontal="center" vertical="center"/>
      <protection hidden="1"/>
    </xf>
    <xf numFmtId="0" fontId="29" fillId="8" borderId="17" xfId="1" applyFont="1" applyFill="1" applyBorder="1" applyAlignment="1" applyProtection="1">
      <alignment horizontal="center" vertical="center"/>
      <protection hidden="1"/>
    </xf>
    <xf numFmtId="0" fontId="11" fillId="6" borderId="20" xfId="0" applyFont="1" applyFill="1" applyBorder="1" applyAlignment="1" applyProtection="1">
      <alignment horizontal="left" vertical="center" wrapText="1"/>
      <protection hidden="1"/>
    </xf>
    <xf numFmtId="0" fontId="11" fillId="6" borderId="21" xfId="0" applyFont="1" applyFill="1" applyBorder="1" applyAlignment="1" applyProtection="1">
      <alignment horizontal="left" vertical="center" wrapText="1"/>
      <protection hidden="1"/>
    </xf>
    <xf numFmtId="0" fontId="11" fillId="6" borderId="22"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3" xfId="0" applyFont="1" applyFill="1" applyBorder="1" applyAlignment="1" applyProtection="1">
      <alignment horizontal="left" vertical="center" wrapText="1"/>
      <protection hidden="1"/>
    </xf>
    <xf numFmtId="0" fontId="11" fillId="6" borderId="24" xfId="0" applyFont="1" applyFill="1" applyBorder="1" applyAlignment="1" applyProtection="1">
      <alignment horizontal="left" vertical="center" wrapText="1"/>
      <protection hidden="1"/>
    </xf>
    <xf numFmtId="0" fontId="11" fillId="6" borderId="10" xfId="0" applyFont="1" applyFill="1" applyBorder="1" applyAlignment="1" applyProtection="1">
      <alignment horizontal="left" vertical="center" wrapText="1"/>
      <protection hidden="1"/>
    </xf>
    <xf numFmtId="0" fontId="11" fillId="6" borderId="25" xfId="0" applyFont="1" applyFill="1" applyBorder="1" applyAlignment="1" applyProtection="1">
      <alignment horizontal="left" vertical="center" wrapText="1"/>
      <protection hidden="1"/>
    </xf>
    <xf numFmtId="0" fontId="9" fillId="0" borderId="21" xfId="0" applyFont="1" applyFill="1" applyBorder="1" applyAlignment="1" applyProtection="1">
      <alignment horizontal="center" vertical="center" wrapText="1"/>
      <protection hidden="1"/>
    </xf>
    <xf numFmtId="0" fontId="9" fillId="5" borderId="17" xfId="0" applyFont="1" applyFill="1" applyBorder="1" applyAlignment="1" applyProtection="1">
      <alignment horizontal="center" vertical="center" wrapText="1"/>
      <protection hidden="1"/>
    </xf>
    <xf numFmtId="0" fontId="5" fillId="0" borderId="11" xfId="0" applyFont="1" applyFill="1" applyBorder="1" applyAlignment="1">
      <alignment horizontal="center" vertical="center" wrapText="1"/>
    </xf>
    <xf numFmtId="0" fontId="5" fillId="0" borderId="2" xfId="0" applyFont="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9" fillId="3" borderId="0" xfId="0" applyFont="1" applyFill="1" applyBorder="1" applyAlignment="1" applyProtection="1">
      <alignment horizontal="center" vertical="center" wrapText="1"/>
      <protection hidden="1"/>
    </xf>
    <xf numFmtId="0" fontId="5" fillId="0" borderId="18" xfId="0" applyFont="1" applyFill="1" applyBorder="1" applyAlignment="1" applyProtection="1">
      <alignment horizontal="center" vertical="center" wrapText="1"/>
      <protection hidden="1"/>
    </xf>
    <xf numFmtId="0" fontId="5" fillId="0" borderId="26" xfId="0" applyFont="1" applyFill="1" applyBorder="1" applyAlignment="1" applyProtection="1">
      <alignment horizontal="center" vertical="center" wrapText="1"/>
      <protection hidden="1"/>
    </xf>
    <xf numFmtId="0" fontId="5" fillId="0" borderId="19" xfId="0" applyFont="1" applyFill="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5" fillId="0" borderId="32" xfId="0" applyFont="1" applyFill="1" applyBorder="1" applyAlignment="1" applyProtection="1">
      <alignment horizontal="center" vertical="center" wrapText="1"/>
      <protection hidden="1"/>
    </xf>
    <xf numFmtId="0" fontId="5" fillId="0" borderId="33" xfId="0" applyFont="1" applyFill="1" applyBorder="1" applyAlignment="1" applyProtection="1">
      <alignment horizontal="center" vertical="center" wrapText="1"/>
      <protection hidden="1"/>
    </xf>
    <xf numFmtId="0" fontId="5" fillId="0" borderId="31" xfId="0" applyFont="1" applyFill="1" applyBorder="1" applyAlignment="1" applyProtection="1">
      <alignment horizontal="center" vertical="center" wrapText="1"/>
      <protection hidden="1"/>
    </xf>
    <xf numFmtId="0" fontId="5" fillId="0" borderId="30" xfId="0" applyFont="1" applyFill="1" applyBorder="1" applyAlignment="1" applyProtection="1">
      <alignment horizontal="center" vertical="center" wrapText="1"/>
      <protection hidden="1"/>
    </xf>
    <xf numFmtId="0" fontId="5" fillId="0" borderId="34"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57">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71" customWidth="1"/>
    <col min="2" max="2" width="12.28515625" style="78" customWidth="1"/>
    <col min="3" max="3" width="7.7109375" style="78" customWidth="1"/>
    <col min="4" max="4" width="33.7109375" style="78" customWidth="1"/>
    <col min="5" max="5" width="12.7109375" style="78" customWidth="1"/>
    <col min="6" max="6" width="3.7109375" style="78" customWidth="1"/>
    <col min="7" max="7" width="3.7109375" style="79" customWidth="1"/>
    <col min="8" max="8" width="12.28515625" style="78" customWidth="1"/>
    <col min="9" max="9" width="7.7109375" style="78" customWidth="1"/>
    <col min="10" max="10" width="33.7109375" style="78" customWidth="1"/>
    <col min="11" max="11" width="12.7109375" style="78" customWidth="1"/>
    <col min="12" max="12" width="3.7109375" style="78" customWidth="1"/>
    <col min="13" max="13" width="8.7109375" style="78" customWidth="1"/>
    <col min="14" max="14" width="13.42578125" style="78" hidden="1" customWidth="1"/>
    <col min="15" max="15" width="13.85546875" style="78" hidden="1" customWidth="1"/>
    <col min="16" max="16" width="9.140625" style="177" hidden="1" customWidth="1"/>
    <col min="17" max="17" width="12.7109375" style="78" bestFit="1" customWidth="1"/>
    <col min="18" max="16384" width="9.140625" style="78"/>
  </cols>
  <sheetData>
    <row r="1" spans="1:18" ht="12.95" customHeight="1" x14ac:dyDescent="0.2">
      <c r="A1" s="187" t="s">
        <v>90</v>
      </c>
      <c r="L1" s="80" t="s">
        <v>88</v>
      </c>
      <c r="P1" s="81">
        <v>13</v>
      </c>
    </row>
    <row r="2" spans="1:18" ht="17.100000000000001" customHeight="1" x14ac:dyDescent="0.2">
      <c r="A2" s="82" t="s">
        <v>49</v>
      </c>
      <c r="B2" s="83"/>
      <c r="C2" s="83"/>
      <c r="J2" s="84"/>
      <c r="K2" s="85"/>
      <c r="N2" s="86" t="s">
        <v>27</v>
      </c>
      <c r="O2" s="86" t="s">
        <v>22</v>
      </c>
      <c r="P2" s="81">
        <v>17</v>
      </c>
    </row>
    <row r="3" spans="1:18" s="85" customFormat="1" ht="20.100000000000001" customHeight="1" x14ac:dyDescent="0.2">
      <c r="A3" s="87" t="str">
        <f>D3</f>
        <v>Dedicated Purpose Pool Pumps</v>
      </c>
      <c r="C3" s="88" t="s">
        <v>28</v>
      </c>
      <c r="D3" s="231" t="s">
        <v>48</v>
      </c>
      <c r="E3" s="231"/>
      <c r="F3" s="231"/>
      <c r="G3" s="231"/>
      <c r="H3" s="231"/>
      <c r="I3" s="231"/>
      <c r="J3" s="89" t="s">
        <v>17</v>
      </c>
      <c r="K3" s="232"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32"/>
      <c r="M3" s="90"/>
      <c r="N3" s="91">
        <f>N11</f>
        <v>0</v>
      </c>
      <c r="O3" s="91">
        <f>N12</f>
        <v>0</v>
      </c>
      <c r="P3" s="81">
        <v>20</v>
      </c>
    </row>
    <row r="4" spans="1:18" s="85" customFormat="1" ht="9.9499999999999993" customHeight="1" x14ac:dyDescent="0.2">
      <c r="A4" s="87" t="str">
        <f>RIGHT(L1,LEN(L1)-8)</f>
        <v>5.1</v>
      </c>
      <c r="B4" s="92"/>
      <c r="C4" s="92"/>
      <c r="D4" s="231"/>
      <c r="E4" s="231"/>
      <c r="F4" s="231"/>
      <c r="G4" s="231"/>
      <c r="H4" s="231"/>
      <c r="I4" s="231"/>
      <c r="M4" s="90"/>
      <c r="P4" s="81">
        <v>10</v>
      </c>
    </row>
    <row r="5" spans="1:18" s="85" customFormat="1" ht="20.100000000000001" customHeight="1" x14ac:dyDescent="0.2">
      <c r="A5" s="93"/>
      <c r="D5" s="231"/>
      <c r="E5" s="231"/>
      <c r="F5" s="231"/>
      <c r="G5" s="231"/>
      <c r="H5" s="231"/>
      <c r="I5" s="231"/>
      <c r="J5" s="89" t="s">
        <v>18</v>
      </c>
      <c r="K5" s="233" t="str">
        <f>IF(OR(K3="Error",Input!E3="Error"),"Error",IF(OR(K3="No Data",Input!E3="No Data"),"No Data","OK"))</f>
        <v>No Data</v>
      </c>
      <c r="L5" s="233"/>
      <c r="M5" s="94"/>
      <c r="N5" s="91" t="str">
        <f>IF(N3=1,"U.S. Manufacturer",IF(N3=2,"Importer","No Type"))</f>
        <v>No Type</v>
      </c>
      <c r="O5" s="91" t="str">
        <f>IF(O3=1,IF(N3=1,"U.S. Manufacturer",IF(N3=2,"Importer","No Type")),IF(O3=2,"Third Party Representative","No Type"))</f>
        <v>No Type</v>
      </c>
      <c r="P5" s="81">
        <v>20</v>
      </c>
    </row>
    <row r="6" spans="1:18" s="85" customFormat="1" ht="20.100000000000001" customHeight="1" x14ac:dyDescent="0.2">
      <c r="A6" s="93"/>
      <c r="D6" s="234" t="s">
        <v>29</v>
      </c>
      <c r="E6" s="234"/>
      <c r="F6" s="95"/>
      <c r="G6" s="95"/>
      <c r="H6" s="95"/>
      <c r="I6" s="95"/>
      <c r="J6" s="89"/>
      <c r="K6" s="96"/>
      <c r="L6" s="96"/>
      <c r="M6" s="94"/>
      <c r="N6" s="91"/>
      <c r="O6" s="91"/>
      <c r="P6" s="81">
        <v>20</v>
      </c>
    </row>
    <row r="7" spans="1:18" s="85" customFormat="1" ht="9.9499999999999993" customHeight="1" thickBot="1" x14ac:dyDescent="0.25">
      <c r="A7" s="93"/>
      <c r="B7" s="92"/>
      <c r="C7" s="92"/>
      <c r="D7" s="92"/>
      <c r="E7" s="97"/>
      <c r="G7" s="79"/>
      <c r="H7" s="98"/>
      <c r="I7" s="98"/>
      <c r="J7" s="98"/>
      <c r="K7" s="98"/>
      <c r="L7" s="98"/>
      <c r="M7" s="98"/>
      <c r="N7" s="90"/>
      <c r="O7" s="90"/>
      <c r="P7" s="99">
        <v>10</v>
      </c>
      <c r="Q7" s="94"/>
    </row>
    <row r="8" spans="1:18" s="85" customFormat="1" ht="39.950000000000003" customHeight="1" thickBot="1" x14ac:dyDescent="0.25">
      <c r="A8" s="235" t="s">
        <v>30</v>
      </c>
      <c r="B8" s="236"/>
      <c r="C8" s="236"/>
      <c r="D8" s="236"/>
      <c r="E8" s="236"/>
      <c r="F8" s="236"/>
      <c r="G8" s="236"/>
      <c r="H8" s="236"/>
      <c r="I8" s="236"/>
      <c r="J8" s="236"/>
      <c r="K8" s="236"/>
      <c r="L8" s="237"/>
      <c r="M8" s="98"/>
      <c r="N8" s="90"/>
      <c r="O8" s="90"/>
      <c r="P8" s="99">
        <v>40</v>
      </c>
      <c r="Q8" s="94"/>
    </row>
    <row r="9" spans="1:18" s="85" customFormat="1" ht="18" customHeight="1" x14ac:dyDescent="0.2">
      <c r="A9" s="100"/>
      <c r="B9" s="101" t="s">
        <v>31</v>
      </c>
      <c r="C9" s="101"/>
      <c r="D9" s="102"/>
      <c r="E9" s="102"/>
      <c r="F9" s="103"/>
      <c r="G9" s="100"/>
      <c r="H9" s="101" t="s">
        <v>32</v>
      </c>
      <c r="I9" s="101"/>
      <c r="J9" s="102"/>
      <c r="K9" s="102"/>
      <c r="L9" s="103"/>
      <c r="M9" s="79"/>
      <c r="N9" s="79"/>
      <c r="O9" s="90"/>
      <c r="P9" s="99">
        <v>18</v>
      </c>
      <c r="Q9" s="90"/>
      <c r="R9" s="94"/>
    </row>
    <row r="10" spans="1:18" s="85" customFormat="1" ht="18" customHeight="1" thickBot="1" x14ac:dyDescent="0.25">
      <c r="A10" s="104"/>
      <c r="B10" s="105" t="s">
        <v>33</v>
      </c>
      <c r="C10" s="105"/>
      <c r="D10" s="105"/>
      <c r="E10" s="105"/>
      <c r="F10" s="106"/>
      <c r="G10" s="104"/>
      <c r="H10" s="107" t="s">
        <v>34</v>
      </c>
      <c r="I10" s="107"/>
      <c r="J10" s="108"/>
      <c r="K10" s="109"/>
      <c r="L10" s="106"/>
      <c r="M10" s="98"/>
      <c r="N10" s="90"/>
      <c r="O10" s="90"/>
      <c r="P10" s="99">
        <v>18</v>
      </c>
      <c r="Q10" s="94"/>
    </row>
    <row r="11" spans="1:18" s="85" customFormat="1" ht="27.95" customHeight="1" x14ac:dyDescent="0.2">
      <c r="A11" s="104"/>
      <c r="B11" s="223"/>
      <c r="C11" s="224"/>
      <c r="D11" s="225" t="str">
        <f>IF(OR(N11=1,N11=2),"","Please enter required data")</f>
        <v>Please enter required data</v>
      </c>
      <c r="E11" s="109"/>
      <c r="F11" s="106"/>
      <c r="G11" s="104"/>
      <c r="H11" s="223"/>
      <c r="I11" s="226"/>
      <c r="J11" s="224"/>
      <c r="K11" s="227" t="str">
        <f>IF(OR(N12=1,N12=2),"","Please enter required data")</f>
        <v>Please enter required data</v>
      </c>
      <c r="L11" s="106"/>
      <c r="M11" s="98"/>
      <c r="N11" s="110">
        <v>0</v>
      </c>
      <c r="O11" s="111"/>
      <c r="P11" s="99">
        <v>28</v>
      </c>
      <c r="Q11" s="94"/>
    </row>
    <row r="12" spans="1:18" s="120" customFormat="1" ht="27.95" customHeight="1" thickBot="1" x14ac:dyDescent="0.25">
      <c r="A12" s="112"/>
      <c r="B12" s="228"/>
      <c r="C12" s="229"/>
      <c r="D12" s="225"/>
      <c r="E12" s="113"/>
      <c r="F12" s="114"/>
      <c r="G12" s="112"/>
      <c r="H12" s="228"/>
      <c r="I12" s="230"/>
      <c r="J12" s="229"/>
      <c r="K12" s="227"/>
      <c r="L12" s="114"/>
      <c r="M12" s="115"/>
      <c r="N12" s="116">
        <v>0</v>
      </c>
      <c r="O12" s="117"/>
      <c r="P12" s="118">
        <v>28</v>
      </c>
      <c r="Q12" s="119"/>
    </row>
    <row r="13" spans="1:18" s="85" customFormat="1" ht="12.95" customHeight="1" x14ac:dyDescent="0.2">
      <c r="A13" s="104"/>
      <c r="B13" s="108"/>
      <c r="C13" s="108"/>
      <c r="D13" s="108"/>
      <c r="E13" s="109"/>
      <c r="F13" s="106"/>
      <c r="G13" s="104"/>
      <c r="H13" s="108"/>
      <c r="I13" s="108"/>
      <c r="J13" s="108"/>
      <c r="K13" s="109"/>
      <c r="L13" s="106"/>
      <c r="M13" s="98"/>
      <c r="N13" s="90"/>
      <c r="O13" s="79"/>
      <c r="P13" s="99">
        <v>13</v>
      </c>
      <c r="Q13" s="94"/>
    </row>
    <row r="14" spans="1:18" s="129" customFormat="1" ht="12.95" customHeight="1" x14ac:dyDescent="0.2">
      <c r="A14" s="121"/>
      <c r="B14" s="122" t="s">
        <v>35</v>
      </c>
      <c r="C14" s="122"/>
      <c r="D14" s="123"/>
      <c r="E14" s="124"/>
      <c r="F14" s="125"/>
      <c r="G14" s="121"/>
      <c r="H14" s="122" t="s">
        <v>36</v>
      </c>
      <c r="I14" s="122"/>
      <c r="J14" s="123"/>
      <c r="K14" s="124"/>
      <c r="L14" s="125"/>
      <c r="M14" s="126"/>
      <c r="N14" s="127"/>
      <c r="O14" s="128"/>
      <c r="P14" s="99">
        <v>13</v>
      </c>
    </row>
    <row r="15" spans="1:18" s="136" customFormat="1" ht="12.95" customHeight="1" thickBot="1" x14ac:dyDescent="0.25">
      <c r="A15" s="130"/>
      <c r="B15" s="131"/>
      <c r="C15" s="131"/>
      <c r="D15" s="132"/>
      <c r="E15" s="131"/>
      <c r="F15" s="133"/>
      <c r="G15" s="130"/>
      <c r="H15" s="131"/>
      <c r="I15" s="131"/>
      <c r="J15" s="132"/>
      <c r="K15" s="131"/>
      <c r="L15" s="133"/>
      <c r="M15" s="134"/>
      <c r="N15" s="79"/>
      <c r="O15" s="135"/>
      <c r="P15" s="99">
        <v>13</v>
      </c>
    </row>
    <row r="16" spans="1:18" s="136" customFormat="1" ht="23.1" customHeight="1" thickBot="1" x14ac:dyDescent="0.25">
      <c r="A16" s="220" t="s">
        <v>37</v>
      </c>
      <c r="B16" s="221"/>
      <c r="C16" s="222"/>
      <c r="D16" s="137"/>
      <c r="E16" s="138" t="str">
        <f>IF(ISBLANK(D16),"Please enter required data",IF(ISNONTEXT(D16),"Please enter required data",""))</f>
        <v>Please enter required data</v>
      </c>
      <c r="F16" s="139"/>
      <c r="G16" s="220" t="s">
        <v>37</v>
      </c>
      <c r="H16" s="221"/>
      <c r="I16" s="222"/>
      <c r="J16" s="137"/>
      <c r="K16" s="140" t="str">
        <f>IF($N$12=1,IF(ISBLANK(J16),"","No entry should be made"),IF(ISBLANK(J16),"Please enter required data",IF(ISNONTEXT(J16),"Please enter required data","")))</f>
        <v>Please enter required data</v>
      </c>
      <c r="L16" s="139"/>
      <c r="M16" s="134"/>
      <c r="N16" s="135" t="s">
        <v>21</v>
      </c>
      <c r="O16" s="135"/>
      <c r="P16" s="99">
        <v>23</v>
      </c>
      <c r="Q16" s="141"/>
    </row>
    <row r="17" spans="1:84" s="136" customFormat="1" ht="23.1" customHeight="1" thickBot="1" x14ac:dyDescent="0.25">
      <c r="A17" s="220" t="s">
        <v>38</v>
      </c>
      <c r="B17" s="221"/>
      <c r="C17" s="222"/>
      <c r="D17" s="137"/>
      <c r="E17" s="138" t="str">
        <f>IF(ISBLANK(D17),"Please enter required data",IF(ISNONTEXT(D17),"Please enter required data",""))</f>
        <v>Please enter required data</v>
      </c>
      <c r="F17" s="139"/>
      <c r="G17" s="220" t="s">
        <v>38</v>
      </c>
      <c r="H17" s="221"/>
      <c r="I17" s="222"/>
      <c r="J17" s="137"/>
      <c r="K17" s="140" t="str">
        <f>IF($N$12=1,IF(ISBLANK(J17),"","No entry should be made"),IF(ISBLANK(J17),"Please enter required data",IF(ISNONTEXT(J17),"Please enter required data","")))</f>
        <v>Please enter required data</v>
      </c>
      <c r="L17" s="139"/>
      <c r="M17" s="134"/>
      <c r="N17" s="135" t="s">
        <v>21</v>
      </c>
      <c r="O17" s="135"/>
      <c r="P17" s="99">
        <v>23</v>
      </c>
      <c r="Q17" s="141"/>
    </row>
    <row r="18" spans="1:84" s="136" customFormat="1" ht="23.1" customHeight="1" thickBot="1" x14ac:dyDescent="0.25">
      <c r="A18" s="238" t="s">
        <v>39</v>
      </c>
      <c r="B18" s="239"/>
      <c r="C18" s="240"/>
      <c r="D18" s="137"/>
      <c r="E18" s="138" t="str">
        <f>IF(ISBLANK(D18),"Please enter required data",IF(ISNONTEXT(D18),"Please enter required data",""))</f>
        <v>Please enter required data</v>
      </c>
      <c r="F18" s="139"/>
      <c r="G18" s="238" t="s">
        <v>39</v>
      </c>
      <c r="H18" s="239"/>
      <c r="I18" s="240"/>
      <c r="J18" s="137"/>
      <c r="K18" s="140" t="str">
        <f>IF($N$12=1,IF(ISBLANK(J18),"","No entry should be made"),IF(ISBLANK(J18),"Please enter required data",IF(ISNONTEXT(J18),"Please enter required data","")))</f>
        <v>Please enter required data</v>
      </c>
      <c r="L18" s="139"/>
      <c r="M18" s="134"/>
      <c r="N18" s="135" t="s">
        <v>21</v>
      </c>
      <c r="O18" s="135"/>
      <c r="P18" s="99">
        <v>23</v>
      </c>
      <c r="Q18" s="141"/>
    </row>
    <row r="19" spans="1:84" s="136" customFormat="1" ht="23.1" customHeight="1" thickBot="1" x14ac:dyDescent="0.25">
      <c r="A19" s="220" t="s">
        <v>40</v>
      </c>
      <c r="B19" s="221"/>
      <c r="C19" s="222"/>
      <c r="D19" s="137"/>
      <c r="E19" s="138" t="str">
        <f>IF(ISBLANK(D19),"Please enter required data","")</f>
        <v>Please enter required data</v>
      </c>
      <c r="F19" s="139"/>
      <c r="G19" s="220" t="s">
        <v>40</v>
      </c>
      <c r="H19" s="221"/>
      <c r="I19" s="222"/>
      <c r="J19" s="137"/>
      <c r="K19" s="140" t="str">
        <f>IF($N$12=1,IF(ISBLANK(J19),"","No entry should be made"),IF(ISBLANK(J19),"Please enter required data",""))</f>
        <v>Please enter required data</v>
      </c>
      <c r="L19" s="139"/>
      <c r="M19" s="134"/>
      <c r="N19" s="135" t="s">
        <v>21</v>
      </c>
      <c r="O19" s="135"/>
      <c r="P19" s="99">
        <v>23</v>
      </c>
      <c r="Q19" s="141"/>
    </row>
    <row r="20" spans="1:84" s="136" customFormat="1" ht="23.1" customHeight="1" thickBot="1" x14ac:dyDescent="0.25">
      <c r="A20" s="220" t="s">
        <v>41</v>
      </c>
      <c r="B20" s="221"/>
      <c r="C20" s="222"/>
      <c r="D20" s="58"/>
      <c r="E20" s="138" t="str">
        <f>IF(IF(ISERROR(FIND("@",D20)),1,0)+IF(ISERROR(FIND(".",D20)),1,0)&gt;0,"Please enter required data"," ")</f>
        <v>Please enter required data</v>
      </c>
      <c r="F20" s="139"/>
      <c r="G20" s="220" t="s">
        <v>41</v>
      </c>
      <c r="H20" s="221"/>
      <c r="I20" s="222"/>
      <c r="J20" s="58"/>
      <c r="K20" s="140" t="str">
        <f>IF($N$12=1,IF(ISBLANK(J20),"","No entry should be made"),IF(IF(ISERROR(FIND("@",J20)),1,0)+IF(ISERROR(FIND(".",J20)),1,0)&gt;0,"Please enter required data"," "))</f>
        <v>Please enter required data</v>
      </c>
      <c r="L20" s="139"/>
      <c r="M20" s="134"/>
      <c r="N20" s="135" t="s">
        <v>21</v>
      </c>
      <c r="O20" s="135"/>
      <c r="P20" s="99">
        <v>23</v>
      </c>
      <c r="Q20" s="141"/>
    </row>
    <row r="21" spans="1:84" s="136" customFormat="1" ht="12.95" customHeight="1" thickBot="1" x14ac:dyDescent="0.25">
      <c r="A21" s="142"/>
      <c r="B21" s="143"/>
      <c r="C21" s="143"/>
      <c r="D21" s="143"/>
      <c r="E21" s="144"/>
      <c r="F21" s="145"/>
      <c r="G21" s="142"/>
      <c r="H21" s="143"/>
      <c r="I21" s="143"/>
      <c r="J21" s="143"/>
      <c r="K21" s="144"/>
      <c r="L21" s="145"/>
      <c r="M21" s="134"/>
      <c r="N21" s="135"/>
      <c r="O21" s="135"/>
      <c r="P21" s="99">
        <v>13</v>
      </c>
      <c r="Q21" s="141"/>
    </row>
    <row r="22" spans="1:84" s="136" customFormat="1" ht="12.95" customHeight="1" x14ac:dyDescent="0.2">
      <c r="E22" s="146"/>
      <c r="G22" s="79"/>
      <c r="H22" s="134"/>
      <c r="I22" s="134"/>
      <c r="J22" s="134"/>
      <c r="K22" s="134"/>
      <c r="L22" s="134"/>
      <c r="M22" s="134"/>
      <c r="N22" s="135"/>
      <c r="O22" s="135"/>
      <c r="P22" s="99">
        <v>13</v>
      </c>
      <c r="Q22" s="141"/>
    </row>
    <row r="23" spans="1:84" s="85" customFormat="1" ht="17.100000000000001" customHeight="1" x14ac:dyDescent="0.2">
      <c r="A23" s="93"/>
      <c r="B23" s="147" t="str">
        <f>"Compliance Statement "&amp;IF(N12=2,"- Third Party Representative", IF(AND(N11=1,N12=1),"- U.S. Manufacturer",IF(AND(N11=2,N12=1),"- Importer","")))</f>
        <v xml:space="preserve">Compliance Statement </v>
      </c>
      <c r="C23" s="148"/>
      <c r="G23" s="79"/>
      <c r="P23" s="81">
        <v>17</v>
      </c>
      <c r="R23" s="149"/>
      <c r="S23" s="149"/>
      <c r="T23" s="109"/>
      <c r="U23" s="150"/>
      <c r="V23" s="150"/>
    </row>
    <row r="24" spans="1:84" s="85" customFormat="1" ht="114.95" customHeight="1" x14ac:dyDescent="0.2">
      <c r="A24" s="93"/>
      <c r="B24" s="242" t="str">
        <f>IF(N12=0,"Select one of the options for 'Submitter - Party Submitting This Report' above",IF(N12=1,N24,IF(N12=2,O24,"Error in Submitter Type")))</f>
        <v>Select one of the options for 'Submitter - Party Submitting This Report' above</v>
      </c>
      <c r="C24" s="242"/>
      <c r="D24" s="242"/>
      <c r="E24" s="242"/>
      <c r="F24" s="242"/>
      <c r="G24" s="242"/>
      <c r="H24" s="242"/>
      <c r="I24" s="242"/>
      <c r="J24" s="242"/>
      <c r="K24" s="242"/>
      <c r="L24" s="151"/>
      <c r="M24" s="151"/>
      <c r="N24" s="151" t="s">
        <v>42</v>
      </c>
      <c r="O24" s="151" t="s">
        <v>43</v>
      </c>
      <c r="P24" s="152">
        <v>115</v>
      </c>
      <c r="S24" s="109"/>
      <c r="T24" s="150"/>
      <c r="U24" s="150"/>
      <c r="V24" s="149"/>
    </row>
    <row r="25" spans="1:84" s="156" customFormat="1" ht="6" customHeight="1" thickBot="1" x14ac:dyDescent="0.25">
      <c r="A25" s="153"/>
      <c r="B25" s="154"/>
      <c r="C25" s="154"/>
      <c r="D25" s="154"/>
      <c r="E25" s="154"/>
      <c r="F25" s="154"/>
      <c r="G25" s="154"/>
      <c r="H25" s="154"/>
      <c r="I25" s="154"/>
      <c r="J25" s="154"/>
      <c r="K25" s="154"/>
      <c r="L25" s="155"/>
      <c r="M25" s="155"/>
      <c r="N25" s="155"/>
      <c r="O25" s="155"/>
      <c r="P25" s="152">
        <v>6</v>
      </c>
      <c r="S25" s="109"/>
      <c r="T25" s="157"/>
      <c r="U25" s="157"/>
      <c r="V25" s="158"/>
    </row>
    <row r="26" spans="1:84" s="131" customFormat="1" ht="38.1" customHeight="1" thickBot="1" x14ac:dyDescent="0.25">
      <c r="A26" s="159"/>
      <c r="B26" s="243" t="s">
        <v>44</v>
      </c>
      <c r="C26" s="244"/>
      <c r="D26" s="57"/>
      <c r="E26" s="140" t="str">
        <f>IF(ISBLANK(D26),"Please enter required data",IF(ISNONTEXT(D26),"Please enter required data",""))</f>
        <v>Please enter required data</v>
      </c>
      <c r="F26" s="160"/>
      <c r="G26" s="161"/>
      <c r="I26" s="162" t="s">
        <v>45</v>
      </c>
      <c r="J26" s="59"/>
      <c r="K26" s="163" t="str">
        <f>IF(ISNUMBER(J26),"","Please enter required data")</f>
        <v>Please enter required data</v>
      </c>
      <c r="L26" s="160"/>
      <c r="M26" s="160"/>
      <c r="P26" s="81">
        <v>38</v>
      </c>
    </row>
    <row r="27" spans="1:84" s="131" customFormat="1" ht="12.95" customHeight="1" x14ac:dyDescent="0.2">
      <c r="F27" s="164"/>
      <c r="G27" s="165"/>
      <c r="J27" s="166"/>
      <c r="P27" s="81">
        <v>13</v>
      </c>
      <c r="CF27" s="56"/>
    </row>
    <row r="28" spans="1:84" ht="12.95" customHeight="1" thickBot="1" x14ac:dyDescent="0.25">
      <c r="A28" s="167"/>
      <c r="B28" s="168"/>
      <c r="C28" s="168"/>
      <c r="D28" s="168"/>
      <c r="E28" s="168"/>
      <c r="F28" s="168"/>
      <c r="G28" s="169"/>
      <c r="H28" s="168"/>
      <c r="I28" s="168"/>
      <c r="J28" s="170"/>
      <c r="K28" s="168"/>
      <c r="L28" s="168"/>
      <c r="P28" s="81">
        <v>13</v>
      </c>
    </row>
    <row r="29" spans="1:84" ht="12.95" customHeight="1" x14ac:dyDescent="0.2">
      <c r="E29" s="172"/>
      <c r="F29" s="172"/>
      <c r="G29" s="173"/>
      <c r="H29" s="172"/>
      <c r="I29" s="172"/>
      <c r="J29" s="172"/>
      <c r="K29" s="172"/>
      <c r="L29" s="172"/>
      <c r="P29" s="81">
        <v>13</v>
      </c>
    </row>
    <row r="30" spans="1:84" ht="12.95" customHeight="1" x14ac:dyDescent="0.2">
      <c r="B30" s="187" t="s">
        <v>90</v>
      </c>
      <c r="C30" s="77"/>
      <c r="D30" s="171"/>
      <c r="E30" s="171"/>
      <c r="P30" s="81">
        <v>13</v>
      </c>
    </row>
    <row r="31" spans="1:84" ht="12.95" customHeight="1" x14ac:dyDescent="0.2">
      <c r="B31" s="174"/>
      <c r="C31" s="174"/>
      <c r="D31" s="171"/>
      <c r="E31" s="171"/>
      <c r="P31" s="81">
        <v>13</v>
      </c>
    </row>
    <row r="32" spans="1:84" ht="12.95" customHeight="1" x14ac:dyDescent="0.2">
      <c r="B32" s="175" t="s">
        <v>23</v>
      </c>
      <c r="C32" s="175"/>
      <c r="D32" s="171"/>
      <c r="E32" s="171"/>
      <c r="P32" s="81">
        <v>13</v>
      </c>
    </row>
    <row r="33" spans="1:16" ht="12.95" customHeight="1" x14ac:dyDescent="0.2">
      <c r="B33" s="175" t="s">
        <v>24</v>
      </c>
      <c r="C33" s="175"/>
      <c r="D33" s="171"/>
      <c r="E33" s="171"/>
      <c r="P33" s="81">
        <v>13</v>
      </c>
    </row>
    <row r="34" spans="1:16" ht="12.95" customHeight="1" x14ac:dyDescent="0.2">
      <c r="A34" s="78"/>
      <c r="B34" s="176"/>
      <c r="C34" s="176"/>
      <c r="D34" s="171"/>
      <c r="E34" s="171"/>
      <c r="P34" s="81">
        <v>13</v>
      </c>
    </row>
    <row r="35" spans="1:16" ht="185.1" customHeight="1" x14ac:dyDescent="0.2">
      <c r="A35" s="78"/>
      <c r="B35" s="241" t="s">
        <v>47</v>
      </c>
      <c r="C35" s="241"/>
      <c r="D35" s="241"/>
      <c r="E35" s="241"/>
      <c r="F35" s="241"/>
      <c r="G35" s="241"/>
      <c r="H35" s="241"/>
      <c r="I35" s="241"/>
      <c r="J35" s="241"/>
      <c r="K35" s="241"/>
      <c r="P35" s="81">
        <v>185</v>
      </c>
    </row>
    <row r="36" spans="1:16" x14ac:dyDescent="0.2">
      <c r="A36" s="78"/>
    </row>
    <row r="37" spans="1:16" x14ac:dyDescent="0.2">
      <c r="A37" s="78"/>
    </row>
    <row r="38" spans="1:16" x14ac:dyDescent="0.2">
      <c r="A38" s="78"/>
    </row>
  </sheetData>
  <sheetProtection algorithmName="SHA-512" hashValue="bkv9dmtJyJZxRRkmbc10xaalDy4vsLKIkUN2K2Zdm9WjW05jHifZDcsnBAaXHCuFR1STLYSzJhmyLY3k4Pc6lA==" saltValue="cagGJRMC/zjPE2kq4rJGpw=="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56" priority="18" stopIfTrue="1" operator="equal">
      <formula>"Error"</formula>
    </cfRule>
    <cfRule type="cellIs" dxfId="55" priority="19" stopIfTrue="1" operator="equal">
      <formula>"OK"</formula>
    </cfRule>
  </conditionalFormatting>
  <conditionalFormatting sqref="E16:E20">
    <cfRule type="expression" dxfId="54" priority="17" stopIfTrue="1">
      <formula>ISBLANK(D16)</formula>
    </cfRule>
  </conditionalFormatting>
  <conditionalFormatting sqref="D16:D18">
    <cfRule type="expression" dxfId="53" priority="16" stopIfTrue="1">
      <formula>ISNONTEXT(D16)</formula>
    </cfRule>
  </conditionalFormatting>
  <conditionalFormatting sqref="D19">
    <cfRule type="expression" dxfId="52" priority="15" stopIfTrue="1">
      <formula>ISBLANK(D19)</formula>
    </cfRule>
  </conditionalFormatting>
  <conditionalFormatting sqref="K16:K20">
    <cfRule type="expression" dxfId="51" priority="14" stopIfTrue="1">
      <formula>IF($N$12=1,IF(ISBLANK(J16),FALSE,TRUE),IF(ISBLANK(J16),TRUE,FALSE))</formula>
    </cfRule>
  </conditionalFormatting>
  <conditionalFormatting sqref="J16:J18">
    <cfRule type="expression" dxfId="50" priority="13" stopIfTrue="1">
      <formula>IF($N$12=1,IF(ISBLANK(J16),FALSE,TRUE),IF(ISNONTEXT(J16),TRUE,FALSE))</formula>
    </cfRule>
  </conditionalFormatting>
  <conditionalFormatting sqref="J19">
    <cfRule type="expression" dxfId="49" priority="12" stopIfTrue="1">
      <formula>IF($N$12=1,IF(ISBLANK(J19),FALSE,TRUE),IF(ISBLANK(J19),TRUE,FALSE))</formula>
    </cfRule>
  </conditionalFormatting>
  <conditionalFormatting sqref="D20">
    <cfRule type="expression" dxfId="48" priority="11" stopIfTrue="1">
      <formula>ISNONTEXT(D20)</formula>
    </cfRule>
  </conditionalFormatting>
  <conditionalFormatting sqref="J20">
    <cfRule type="expression" dxfId="47" priority="10" stopIfTrue="1">
      <formula>IF($N$12=1,IF(ISBLANK(J20),FALSE,TRUE),IF(ISBLANK(J20),TRUE,FALSE))</formula>
    </cfRule>
  </conditionalFormatting>
  <conditionalFormatting sqref="B24">
    <cfRule type="expression" dxfId="46" priority="9" stopIfTrue="1">
      <formula>IF(OR(N12=1,N12=2),FALSE,TRUE)</formula>
    </cfRule>
  </conditionalFormatting>
  <conditionalFormatting sqref="E26">
    <cfRule type="expression" dxfId="45" priority="8" stopIfTrue="1">
      <formula>ISBLANK(D26)</formula>
    </cfRule>
  </conditionalFormatting>
  <conditionalFormatting sqref="D26">
    <cfRule type="expression" dxfId="44" priority="7" stopIfTrue="1">
      <formula>ISNONTEXT(D26)</formula>
    </cfRule>
  </conditionalFormatting>
  <conditionalFormatting sqref="K26">
    <cfRule type="expression" dxfId="43" priority="6" stopIfTrue="1">
      <formula>ISNUMBER(J26)</formula>
    </cfRule>
  </conditionalFormatting>
  <conditionalFormatting sqref="J26">
    <cfRule type="expression" dxfId="42" priority="5" stopIfTrue="1">
      <formula>ISNUMBER(J26)</formula>
    </cfRule>
  </conditionalFormatting>
  <conditionalFormatting sqref="D11">
    <cfRule type="expression" dxfId="41" priority="4" stopIfTrue="1">
      <formula>IF(OR(N11=1,N11=2),FALSE,TRUE)</formula>
    </cfRule>
  </conditionalFormatting>
  <conditionalFormatting sqref="B11:B12">
    <cfRule type="expression" dxfId="40" priority="3">
      <formula>IF(OR($N$11=1,$N$11=2),FALSE,TRUE)</formula>
    </cfRule>
  </conditionalFormatting>
  <conditionalFormatting sqref="K11">
    <cfRule type="expression" dxfId="39" priority="2" stopIfTrue="1">
      <formula>IF(OR(N12=1,N12=2),FALSE,TRUE)</formula>
    </cfRule>
  </conditionalFormatting>
  <conditionalFormatting sqref="H11:H12">
    <cfRule type="expression" dxfId="38"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144"/>
  <sheetViews>
    <sheetView showGridLines="0" zoomScale="75" workbookViewId="0">
      <pane xSplit="11" ySplit="11" topLeftCell="L12" activePane="bottomRight" state="frozen"/>
      <selection pane="topRight" activeCell="L1" sqref="L1"/>
      <selection pane="bottomLeft" activeCell="A12" sqref="A12"/>
      <selection pane="bottomRight" activeCell="C12" sqref="C12"/>
    </sheetView>
  </sheetViews>
  <sheetFormatPr defaultRowHeight="12.75" x14ac:dyDescent="0.2"/>
  <cols>
    <col min="1" max="1" width="6.42578125" style="10" customWidth="1"/>
    <col min="2" max="2" width="8" style="10" customWidth="1"/>
    <col min="3" max="3" width="18.7109375" style="11" customWidth="1"/>
    <col min="4" max="4" width="19.28515625" style="11" hidden="1" customWidth="1"/>
    <col min="5" max="6" width="16.7109375" style="11" customWidth="1"/>
    <col min="7" max="7" width="17.7109375" style="11" customWidth="1"/>
    <col min="8" max="8" width="17.7109375" style="11" hidden="1" customWidth="1"/>
    <col min="9" max="9" width="9.140625" style="11"/>
    <col min="10" max="10" width="10.85546875" style="11" customWidth="1"/>
    <col min="11" max="11" width="14.42578125" style="11" hidden="1" customWidth="1"/>
    <col min="12" max="12" width="11" style="11" customWidth="1"/>
    <col min="13" max="13" width="17.7109375" style="11" customWidth="1"/>
    <col min="14" max="14" width="13.7109375" style="11" customWidth="1"/>
    <col min="15" max="15" width="18.7109375" style="11" customWidth="1"/>
    <col min="16" max="16" width="12.85546875" style="11" customWidth="1"/>
    <col min="17" max="17" width="31.28515625" style="11" customWidth="1"/>
    <col min="18" max="19" width="14.7109375" style="11" customWidth="1"/>
    <col min="20" max="20" width="19.85546875" style="11" customWidth="1"/>
    <col min="21" max="22" width="18.7109375" style="11" customWidth="1"/>
    <col min="23" max="23" width="15.85546875" style="11" customWidth="1"/>
    <col min="24" max="24" width="15.7109375" style="11" customWidth="1"/>
    <col min="25" max="25" width="17.7109375" style="11" customWidth="1"/>
    <col min="26" max="26" width="15.7109375" style="11" customWidth="1"/>
    <col min="27" max="27" width="23.7109375" style="11" customWidth="1"/>
    <col min="28" max="28" width="27.7109375" style="11" customWidth="1"/>
    <col min="29" max="29" width="26.7109375" style="11" customWidth="1"/>
    <col min="30" max="30" width="24.7109375" style="11" customWidth="1"/>
    <col min="31" max="31" width="31.7109375" style="11" customWidth="1"/>
    <col min="32" max="32" width="20.7109375" style="11" customWidth="1"/>
    <col min="33" max="33" width="18.7109375" style="11" customWidth="1"/>
    <col min="34" max="34" width="24.7109375" style="11" customWidth="1"/>
    <col min="35" max="37" width="21.7109375" style="11" customWidth="1"/>
    <col min="38" max="38" width="17.42578125" style="11" customWidth="1"/>
    <col min="39" max="40" width="13.42578125" style="11" hidden="1" customWidth="1"/>
    <col min="41" max="41" width="17.42578125" style="11" hidden="1" customWidth="1"/>
    <col min="42" max="42" width="4.7109375" style="13" customWidth="1"/>
    <col min="43" max="43" width="15.7109375" style="14" customWidth="1"/>
    <col min="44" max="44" width="20.85546875" style="14" hidden="1" customWidth="1"/>
    <col min="45" max="45" width="14.7109375" style="14" customWidth="1"/>
    <col min="46" max="46" width="19.28515625" style="14" customWidth="1"/>
    <col min="47" max="47" width="30.7109375" style="14" customWidth="1"/>
    <col min="48" max="48" width="30.7109375" style="14" hidden="1" customWidth="1"/>
    <col min="49" max="49" width="15.7109375" style="14" customWidth="1"/>
    <col min="50" max="50" width="25.140625" style="14" customWidth="1"/>
    <col min="51" max="51" width="13.85546875" style="14" hidden="1" customWidth="1"/>
    <col min="52" max="52" width="16.5703125" style="14" customWidth="1"/>
    <col min="53" max="53" width="23.7109375" style="14" customWidth="1"/>
    <col min="54" max="54" width="20.85546875" style="14" customWidth="1"/>
    <col min="55" max="55" width="24" style="14" customWidth="1"/>
    <col min="56" max="56" width="20.85546875" style="14" customWidth="1"/>
    <col min="57" max="57" width="26.28515625" style="14" customWidth="1"/>
    <col min="58" max="59" width="16.7109375" style="14" customWidth="1"/>
    <col min="60" max="60" width="20.7109375" style="14" customWidth="1"/>
    <col min="61" max="63" width="19.7109375" style="14" customWidth="1"/>
    <col min="64" max="64" width="20" style="14" customWidth="1"/>
    <col min="65" max="65" width="19.42578125" style="14" customWidth="1"/>
    <col min="66" max="66" width="17.28515625" style="14" customWidth="1"/>
    <col min="67" max="67" width="20.7109375" style="14" customWidth="1"/>
    <col min="68" max="71" width="27.7109375" style="14" customWidth="1"/>
    <col min="72" max="73" width="21.7109375" style="14" customWidth="1"/>
    <col min="74" max="78" width="24.7109375" style="14" customWidth="1"/>
    <col min="79" max="80" width="24.7109375" style="14" hidden="1" customWidth="1"/>
    <col min="81" max="81" width="17" style="14" hidden="1" customWidth="1"/>
    <col min="82" max="82" width="16.28515625" style="3" customWidth="1"/>
    <col min="83" max="84" width="12.5703125" style="10" hidden="1" customWidth="1"/>
    <col min="85" max="85" width="26" style="10" hidden="1" customWidth="1"/>
    <col min="86" max="87" width="14" style="11" hidden="1" customWidth="1"/>
    <col min="88" max="88" width="20.7109375" style="11" hidden="1" customWidth="1"/>
    <col min="89" max="90" width="20.7109375" style="10" hidden="1" customWidth="1"/>
    <col min="91" max="91" width="4.140625" style="10" hidden="1" customWidth="1"/>
    <col min="92" max="16384" width="9.140625" style="10"/>
  </cols>
  <sheetData>
    <row r="1" spans="1:144" ht="20.25" customHeight="1" x14ac:dyDescent="0.2">
      <c r="A1" s="62" t="str">
        <f>Certification!A3</f>
        <v>Dedicated Purpose Pool Pumps</v>
      </c>
      <c r="B1" s="278" t="str">
        <f>Certification!D3</f>
        <v>Dedicated Purpose Pool Pumps</v>
      </c>
      <c r="C1" s="278"/>
      <c r="D1" s="278"/>
      <c r="E1" s="278"/>
      <c r="F1" s="278"/>
      <c r="G1" s="278"/>
      <c r="H1" s="278"/>
      <c r="J1" s="51" t="str">
        <f>Certification!L1</f>
        <v>Version 5.1</v>
      </c>
      <c r="L1" s="55"/>
      <c r="M1" s="265" t="s">
        <v>89</v>
      </c>
      <c r="N1" s="266"/>
      <c r="O1" s="266"/>
      <c r="P1" s="266"/>
      <c r="Q1" s="266"/>
      <c r="R1" s="267"/>
      <c r="S1" s="217"/>
      <c r="T1" s="49"/>
      <c r="U1" s="49"/>
      <c r="V1" s="49"/>
      <c r="W1" s="218"/>
      <c r="Y1" s="74"/>
    </row>
    <row r="2" spans="1:144" ht="9.9499999999999993" customHeight="1" x14ac:dyDescent="0.2">
      <c r="A2" s="62" t="str">
        <f>Certification!A4</f>
        <v>5.1</v>
      </c>
      <c r="M2" s="268"/>
      <c r="N2" s="269"/>
      <c r="O2" s="269"/>
      <c r="P2" s="269"/>
      <c r="Q2" s="269"/>
      <c r="R2" s="270"/>
      <c r="S2" s="219"/>
      <c r="T2" s="218"/>
      <c r="U2" s="218"/>
      <c r="V2" s="218"/>
      <c r="W2" s="218"/>
    </row>
    <row r="3" spans="1:144" ht="25.5" customHeight="1" x14ac:dyDescent="0.2">
      <c r="B3" s="284" t="s">
        <v>16</v>
      </c>
      <c r="C3" s="284"/>
      <c r="E3" s="48" t="str">
        <f>IF(COUNTA(INPUT)=0,"No Data",IF(COUNTIF(B12:B111,"Error")&gt;0,"Error","OK"))</f>
        <v>No Data</v>
      </c>
      <c r="F3" s="285" t="s">
        <v>18</v>
      </c>
      <c r="G3" s="285"/>
      <c r="I3" s="286" t="str">
        <f>Certification!K5</f>
        <v>No Data</v>
      </c>
      <c r="J3" s="286"/>
      <c r="L3" s="54"/>
      <c r="M3" s="268"/>
      <c r="N3" s="269"/>
      <c r="O3" s="269"/>
      <c r="P3" s="269"/>
      <c r="Q3" s="269"/>
      <c r="R3" s="270"/>
      <c r="S3" s="219"/>
      <c r="T3" s="218"/>
      <c r="U3" s="218"/>
      <c r="V3" s="218"/>
      <c r="W3" s="218"/>
      <c r="AI3" s="39"/>
      <c r="AJ3" s="39"/>
      <c r="AK3" s="39"/>
      <c r="AL3" s="39"/>
      <c r="BG3" s="3"/>
      <c r="BH3" s="3"/>
      <c r="BI3" s="3"/>
      <c r="BJ3" s="3"/>
      <c r="BK3" s="3"/>
      <c r="BL3" s="3"/>
      <c r="BM3" s="3"/>
      <c r="BN3" s="3"/>
      <c r="BO3" s="3"/>
      <c r="BP3" s="3"/>
      <c r="BQ3" s="3"/>
      <c r="BR3" s="3"/>
      <c r="BS3" s="3"/>
      <c r="BT3" s="3"/>
      <c r="BU3" s="3"/>
      <c r="BV3" s="3"/>
      <c r="BW3" s="3"/>
      <c r="BX3" s="3"/>
      <c r="BY3" s="3"/>
      <c r="BZ3" s="3"/>
      <c r="CA3" s="3"/>
      <c r="CB3" s="3"/>
      <c r="CC3" s="3"/>
    </row>
    <row r="4" spans="1:144" s="31" customFormat="1" ht="13.5" customHeight="1" thickBot="1" x14ac:dyDescent="0.25">
      <c r="C4" s="14"/>
      <c r="D4" s="14"/>
      <c r="E4" s="14"/>
      <c r="F4" s="14"/>
      <c r="G4" s="14"/>
      <c r="H4" s="14"/>
      <c r="I4" s="14"/>
      <c r="J4" s="14"/>
      <c r="K4" s="14"/>
      <c r="L4" s="3"/>
      <c r="M4" s="268"/>
      <c r="N4" s="269"/>
      <c r="O4" s="269"/>
      <c r="P4" s="269"/>
      <c r="Q4" s="269"/>
      <c r="R4" s="270"/>
      <c r="S4" s="14"/>
      <c r="T4" s="14"/>
      <c r="U4" s="14"/>
      <c r="V4" s="14"/>
      <c r="W4" s="14"/>
      <c r="X4" s="14"/>
      <c r="Y4" s="14"/>
      <c r="Z4" s="14"/>
      <c r="AA4" s="14"/>
      <c r="AB4" s="14"/>
      <c r="AC4" s="14"/>
      <c r="AD4" s="14"/>
      <c r="AE4" s="14"/>
      <c r="AF4" s="14"/>
      <c r="AG4" s="14"/>
      <c r="AH4" s="14"/>
      <c r="AI4" s="14"/>
      <c r="AJ4" s="14"/>
      <c r="AK4" s="14"/>
      <c r="AL4" s="14"/>
      <c r="AM4" s="14"/>
      <c r="AN4" s="14"/>
      <c r="AO4" s="14"/>
      <c r="AP4" s="32"/>
      <c r="AQ4" s="14"/>
      <c r="AR4" s="14"/>
      <c r="AS4" s="14"/>
      <c r="AT4" s="14"/>
      <c r="AU4" s="14"/>
      <c r="AV4" s="14"/>
      <c r="AW4" s="14"/>
      <c r="AX4" s="14"/>
      <c r="AY4" s="14"/>
      <c r="AZ4" s="14"/>
      <c r="BA4" s="3"/>
      <c r="BB4" s="3"/>
      <c r="BC4" s="3"/>
      <c r="BD4" s="3"/>
      <c r="BE4" s="14"/>
      <c r="BF4" s="14"/>
      <c r="BG4" s="14"/>
      <c r="BH4" s="14"/>
      <c r="BI4" s="14"/>
      <c r="BJ4" s="14"/>
      <c r="BK4" s="14"/>
      <c r="BL4" s="14"/>
      <c r="BM4" s="14"/>
      <c r="BN4" s="3"/>
      <c r="BO4" s="14"/>
      <c r="BP4" s="14"/>
      <c r="BQ4" s="14"/>
      <c r="BR4" s="14"/>
      <c r="BS4" s="14"/>
      <c r="BT4" s="14"/>
      <c r="BU4" s="14"/>
      <c r="BV4" s="14"/>
      <c r="BW4" s="14"/>
      <c r="BX4" s="14"/>
      <c r="BY4" s="14"/>
      <c r="BZ4" s="14"/>
      <c r="CA4" s="14"/>
      <c r="CB4" s="14"/>
      <c r="CC4" s="14"/>
      <c r="CD4" s="3"/>
      <c r="CH4" s="14"/>
      <c r="CI4" s="14"/>
      <c r="CJ4" s="14"/>
    </row>
    <row r="5" spans="1:144" s="5" customFormat="1" ht="20.100000000000001" customHeight="1" thickBot="1" x14ac:dyDescent="0.4">
      <c r="B5" s="216" t="s">
        <v>15</v>
      </c>
      <c r="C5" s="216"/>
      <c r="D5" s="216"/>
      <c r="E5" s="216"/>
      <c r="F5" s="262" t="s">
        <v>29</v>
      </c>
      <c r="G5" s="263"/>
      <c r="H5" s="263"/>
      <c r="I5" s="263"/>
      <c r="J5" s="264"/>
      <c r="K5" s="53"/>
      <c r="L5" s="30"/>
      <c r="M5" s="271"/>
      <c r="N5" s="272"/>
      <c r="O5" s="272"/>
      <c r="P5" s="272"/>
      <c r="Q5" s="272"/>
      <c r="R5" s="273"/>
      <c r="S5" s="30"/>
      <c r="T5" s="30"/>
      <c r="U5" s="30"/>
      <c r="V5" s="30"/>
      <c r="W5" s="30"/>
      <c r="X5" s="30"/>
      <c r="Y5" s="30"/>
      <c r="Z5" s="30"/>
      <c r="AA5" s="30"/>
      <c r="AB5" s="30"/>
      <c r="AC5" s="30"/>
      <c r="AD5" s="30"/>
      <c r="AE5" s="30"/>
      <c r="AF5" s="52"/>
      <c r="AG5" s="30"/>
      <c r="AH5" s="30"/>
      <c r="AI5" s="30"/>
      <c r="AJ5" s="30"/>
      <c r="AK5" s="30"/>
      <c r="AL5" s="30"/>
      <c r="AM5" s="30"/>
      <c r="AN5" s="30"/>
      <c r="AO5" s="30"/>
      <c r="AP5" s="4"/>
      <c r="AQ5" s="249" t="s">
        <v>8</v>
      </c>
      <c r="AR5" s="250"/>
      <c r="AS5" s="250"/>
      <c r="AT5" s="250"/>
      <c r="AU5" s="250"/>
      <c r="AV5" s="184"/>
      <c r="AW5" s="184"/>
      <c r="AX5" s="250" t="s">
        <v>8</v>
      </c>
      <c r="AY5" s="250"/>
      <c r="AZ5" s="250"/>
      <c r="BA5" s="250"/>
      <c r="BB5" s="250"/>
      <c r="BC5" s="250" t="s">
        <v>8</v>
      </c>
      <c r="BD5" s="250"/>
      <c r="BE5" s="250"/>
      <c r="BF5" s="250"/>
      <c r="BG5" s="250"/>
      <c r="BH5" s="250" t="s">
        <v>8</v>
      </c>
      <c r="BI5" s="250"/>
      <c r="BJ5" s="250"/>
      <c r="BK5" s="250"/>
      <c r="BL5" s="250"/>
      <c r="BM5" s="250" t="s">
        <v>8</v>
      </c>
      <c r="BN5" s="250"/>
      <c r="BO5" s="250"/>
      <c r="BP5" s="250"/>
      <c r="BQ5" s="250"/>
      <c r="BR5" s="250" t="s">
        <v>8</v>
      </c>
      <c r="BS5" s="250"/>
      <c r="BT5" s="250"/>
      <c r="BU5" s="250"/>
      <c r="BV5" s="250"/>
      <c r="BW5" s="250" t="s">
        <v>8</v>
      </c>
      <c r="BX5" s="250"/>
      <c r="BY5" s="250"/>
      <c r="BZ5" s="275"/>
      <c r="CA5" s="2"/>
      <c r="CB5" s="2"/>
      <c r="CC5" s="2"/>
      <c r="CD5" s="2"/>
      <c r="EM5" s="6"/>
      <c r="EN5" s="6"/>
    </row>
    <row r="6" spans="1:144" s="9" customFormat="1" ht="78" hidden="1" customHeight="1" x14ac:dyDescent="0.2">
      <c r="K6" s="49"/>
      <c r="L6" s="52"/>
      <c r="M6" s="52"/>
      <c r="N6" s="49"/>
      <c r="O6" s="52"/>
      <c r="P6" s="11"/>
      <c r="Q6" s="52"/>
      <c r="R6" s="52"/>
      <c r="S6" s="52"/>
      <c r="T6" s="52"/>
      <c r="U6" s="52"/>
      <c r="V6" s="52"/>
      <c r="W6" s="52"/>
      <c r="X6" s="52"/>
      <c r="Y6" s="52"/>
      <c r="Z6" s="52"/>
      <c r="AA6" s="52"/>
      <c r="AB6" s="52"/>
      <c r="AC6" s="52"/>
      <c r="AD6" s="52"/>
      <c r="AE6" s="52"/>
      <c r="AF6" s="199"/>
      <c r="AG6" s="52"/>
      <c r="AH6" s="52"/>
      <c r="AI6" s="52"/>
      <c r="AJ6" s="52"/>
      <c r="AK6" s="52"/>
      <c r="AL6" s="52"/>
      <c r="AM6" s="52"/>
      <c r="AN6" s="52"/>
      <c r="AO6" s="52"/>
      <c r="AP6" s="8"/>
      <c r="BZ6" s="214"/>
      <c r="CA6" s="274"/>
      <c r="CB6" s="274"/>
      <c r="CC6" s="215"/>
      <c r="CD6" s="63"/>
      <c r="CF6" s="1"/>
      <c r="EM6" s="7"/>
      <c r="EN6" s="7"/>
    </row>
    <row r="7" spans="1:144" ht="6" hidden="1" customHeight="1" x14ac:dyDescent="0.2">
      <c r="CF7" s="1"/>
      <c r="CH7" s="10"/>
      <c r="CI7" s="10"/>
      <c r="CJ7" s="10"/>
      <c r="EM7" s="11"/>
      <c r="EN7" s="11"/>
    </row>
    <row r="8" spans="1:144" ht="6" customHeight="1" x14ac:dyDescent="0.2">
      <c r="A8" s="43"/>
      <c r="B8" s="43"/>
      <c r="C8" s="39"/>
      <c r="D8" s="39"/>
      <c r="E8" s="39"/>
      <c r="F8" s="39"/>
      <c r="G8" s="39"/>
      <c r="H8" s="39"/>
      <c r="I8" s="39"/>
      <c r="J8" s="39"/>
      <c r="K8" s="39"/>
      <c r="L8" s="39"/>
      <c r="M8" s="39"/>
      <c r="N8" s="44"/>
      <c r="O8" s="39"/>
      <c r="P8" s="39"/>
      <c r="Q8" s="39"/>
      <c r="R8" s="39"/>
      <c r="S8" s="39"/>
      <c r="T8" s="39"/>
      <c r="U8" s="39"/>
      <c r="V8" s="39"/>
      <c r="W8" s="39"/>
      <c r="X8" s="39"/>
      <c r="Y8" s="39"/>
      <c r="BO8" s="73"/>
      <c r="BP8" s="73"/>
      <c r="BQ8" s="73"/>
      <c r="BR8" s="73"/>
      <c r="BS8" s="73"/>
      <c r="BT8" s="73"/>
      <c r="BU8" s="73"/>
      <c r="BV8" s="73"/>
      <c r="BW8" s="73"/>
      <c r="BX8" s="73"/>
      <c r="BY8" s="73"/>
      <c r="BZ8" s="73"/>
      <c r="CA8" s="73"/>
      <c r="CB8" s="73"/>
      <c r="CF8" s="1"/>
      <c r="CH8" s="10"/>
      <c r="CI8" s="10"/>
      <c r="CJ8" s="10"/>
      <c r="EM8" s="11"/>
      <c r="EN8" s="11"/>
    </row>
    <row r="9" spans="1:144" s="18" customFormat="1" ht="42.75" customHeight="1" x14ac:dyDescent="0.2">
      <c r="A9" s="283" t="s">
        <v>0</v>
      </c>
      <c r="B9" s="283" t="s">
        <v>6</v>
      </c>
      <c r="C9" s="280" t="s">
        <v>46</v>
      </c>
      <c r="D9" s="280"/>
      <c r="E9" s="280" t="s">
        <v>9</v>
      </c>
      <c r="F9" s="280" t="s">
        <v>19</v>
      </c>
      <c r="G9" s="289" t="s">
        <v>20</v>
      </c>
      <c r="H9" s="189"/>
      <c r="I9" s="251" t="s">
        <v>1</v>
      </c>
      <c r="J9" s="280" t="s">
        <v>26</v>
      </c>
      <c r="K9" s="178"/>
      <c r="L9" s="276" t="s">
        <v>10</v>
      </c>
      <c r="M9" s="254" t="s">
        <v>11</v>
      </c>
      <c r="N9" s="254" t="s">
        <v>13</v>
      </c>
      <c r="O9" s="254" t="s">
        <v>12</v>
      </c>
      <c r="P9" s="254" t="s">
        <v>14</v>
      </c>
      <c r="Q9" s="190" t="s">
        <v>51</v>
      </c>
      <c r="R9" s="260" t="s">
        <v>91</v>
      </c>
      <c r="S9" s="259"/>
      <c r="T9" s="259"/>
      <c r="U9" s="259"/>
      <c r="V9" s="259"/>
      <c r="W9" s="259"/>
      <c r="X9" s="259"/>
      <c r="Y9" s="259"/>
      <c r="Z9" s="259" t="s">
        <v>91</v>
      </c>
      <c r="AA9" s="259"/>
      <c r="AB9" s="259"/>
      <c r="AC9" s="259"/>
      <c r="AD9" s="259"/>
      <c r="AE9" s="259"/>
      <c r="AF9" s="259" t="s">
        <v>91</v>
      </c>
      <c r="AG9" s="259"/>
      <c r="AH9" s="259"/>
      <c r="AI9" s="259"/>
      <c r="AJ9" s="259"/>
      <c r="AK9" s="259"/>
      <c r="AL9" s="261"/>
      <c r="AM9" s="247"/>
      <c r="AN9" s="247"/>
      <c r="AO9" s="245"/>
      <c r="AP9" s="37"/>
      <c r="AQ9" s="277" t="str">
        <f>C9&amp;" Status"</f>
        <v>Manufacturer Status</v>
      </c>
      <c r="AR9" s="251" t="str">
        <f>D9&amp;" Status"</f>
        <v xml:space="preserve"> Status</v>
      </c>
      <c r="AS9" s="277" t="str">
        <f>E9&amp;" Status"</f>
        <v>Brand Name(s) Status</v>
      </c>
      <c r="AT9" s="277" t="str">
        <f>F9&amp;" Status"</f>
        <v>Basic Model Number Status</v>
      </c>
      <c r="AU9" s="251" t="str">
        <f>G9&amp;" Status"</f>
        <v>Individual Model Number Covered by Basic Model Status</v>
      </c>
      <c r="AV9" s="251" t="str">
        <f>H10&amp;" Status"</f>
        <v xml:space="preserve"> Status</v>
      </c>
      <c r="AW9" s="251" t="str">
        <f>I9&amp;" Status"</f>
        <v>Action Status</v>
      </c>
      <c r="AX9" s="277" t="str">
        <f>J9&amp;" Status"</f>
        <v>Product Group Code Status</v>
      </c>
      <c r="AY9" s="179"/>
      <c r="AZ9" s="251" t="str">
        <f>L9&amp;" Status"</f>
        <v>Sample Size (Number of Units Tested) Status</v>
      </c>
      <c r="BA9" s="251" t="str">
        <f>M9&amp;" Status"</f>
        <v>Is the Certification for this Basic Model Based on a Waiver of DOE's Test Procedure Requirements? Status</v>
      </c>
      <c r="BB9" s="251" t="str">
        <f>N9&amp;" Status"</f>
        <v>Date of Test Procedure Waiver, if Applicable Status</v>
      </c>
      <c r="BC9" s="251" t="str">
        <f>O9&amp;" Status"</f>
        <v>Is the Certification based upon any Exception Relief from an Applicable Standard by DOE's Office of Hearing and Appeals? Status</v>
      </c>
      <c r="BD9" s="251" t="str">
        <f>P9&amp;" Status"</f>
        <v>Date of Exception Relief, if Applicable Status</v>
      </c>
      <c r="BE9" s="251" t="str">
        <f t="shared" ref="BE9:BN9" si="0">Q10&amp;" Status"</f>
        <v>Maximum Run-Time (in hours) of the Pool Pump Control with Which the Integral Cartridge-Filter or Sand-Filter Pump is Distributed in Commerce Status</v>
      </c>
      <c r="BF9" s="251" t="str">
        <f t="shared" si="0"/>
        <v>Weighted Energy Factor (WEF) in kilogallons per kilowatt-hour (kgal/kWh) Status</v>
      </c>
      <c r="BG9" s="251" t="str">
        <f t="shared" si="0"/>
        <v>Rated Hydraulic Horsepower in horsepower (hp) Status</v>
      </c>
      <c r="BH9" s="247" t="str">
        <f t="shared" si="0"/>
        <v>Speed Configuration for Which the Pump is Being Rated (i.e., single-speed, two-speed, multi-speed, or variable-speed) Status</v>
      </c>
      <c r="BI9" s="247" t="str">
        <f t="shared" si="0"/>
        <v>True Power Factor at High Load Point, as Specified in Table 1 of Appendix B or C to Subpart Y of Part 431, As Applicable Status</v>
      </c>
      <c r="BJ9" s="247" t="str">
        <f t="shared" si="0"/>
        <v>True Power Factor at Low Load Point, as Specified in Table 1 of Appendix B or C to Subpart Y of Part 431, As Applicable Status</v>
      </c>
      <c r="BK9" s="247" t="str">
        <f t="shared" si="0"/>
        <v>Dedicated-Purpose Pool Pump Nominal Motor Horsepower in horsepower (hp) Status</v>
      </c>
      <c r="BL9" s="247" t="str">
        <f t="shared" si="0"/>
        <v>Dedicated-Purpose Pool Pump Motor Total Horsepower in horsepower (hp) Status</v>
      </c>
      <c r="BM9" s="247" t="str">
        <f t="shared" si="0"/>
        <v>Dedicated-Purpose Pool Pump Service Factor (dimensionless) Status</v>
      </c>
      <c r="BN9" s="247" t="str">
        <f t="shared" si="0"/>
        <v>For Self-Priming Pool Filter Pumps and Non-Self-Priming Pool Filter Pumps, Maximum Head (in feet)  Status</v>
      </c>
      <c r="BO9" s="247" t="str">
        <f>AA11&amp;" Status"</f>
        <v>For Self-Priming Pool Filter Pumps and Non-Self-Priming Pool Filter Pumps, Is Freeze Protection Shipped Enabled or Disabled? Status</v>
      </c>
      <c r="BP9" s="247" t="str">
        <f t="shared" ref="BP9:BS9" si="1">AB11&amp;" Status"</f>
        <v>For Dedicated-Purpose Pool Pumps Distributed in Commerce with Freeze Protection Controls Enabled:  The Default Dry-Bulb Air Temperature Setting (in degrees F) Status</v>
      </c>
      <c r="BQ9" s="247" t="str">
        <f t="shared" si="1"/>
        <v>For Dedicated-Purpose Pool Pumps Distributed in Commerce with Freeze Protection Controls Enabled:  Default Run-Time Setting (in minutes) Status</v>
      </c>
      <c r="BR9" s="247" t="str">
        <f t="shared" si="1"/>
        <v>For Dedicated-Purpose Pool Pumps Distributed in Commerce with Freeze Protection Controls Enabled:  Default Motor Speed (in rpm) Status</v>
      </c>
      <c r="BS9" s="247" t="str">
        <f t="shared" si="1"/>
        <v>For Dedicated-Purpose Pool Pumps Distributed in Commerce with Freeze Protection Controls Enabled: Is the Default Motor Speed More than 1/2 of the Maximum Available Speed? Status</v>
      </c>
      <c r="BT9" s="247" t="str">
        <f>AF10&amp;" Status"</f>
        <v>For Self-Priming Pool Filter Pumps, was the Pump Certified with NSF/ANSI 50-2015 (incorporated by reference, see Section 429.4) as Self-Priming? Status</v>
      </c>
      <c r="BU9" s="247" t="str">
        <f>AG10&amp;" Status"</f>
        <v>For Self-Priming Pool Filter Pumps that are not Certified with NSF/ANSI 50-2015 as Self-Priming: The Vertical Lift (in feet) Status</v>
      </c>
      <c r="BV9" s="247" t="str">
        <f>AH10&amp;" Status"</f>
        <v>For Self-Priming Pool Filter Pumps that are not Certified with NSF/ANSI 50-2015 as Self-Priming:  True Priming Time (in minutes) for the DPPP Model Status</v>
      </c>
      <c r="BW9" s="247" t="str">
        <f t="shared" ref="BW9:BY9" si="2">AI10&amp;" Status"</f>
        <v>Calculated Driver Power Input at High Load Point, in horsepower (hp), Optional Status</v>
      </c>
      <c r="BX9" s="247" t="str">
        <f t="shared" si="2"/>
        <v>Calculated Driver Power Input at Low Load Point, in horsepower (hp), Optional if Applicable Status</v>
      </c>
      <c r="BY9" s="247" t="str">
        <f t="shared" si="2"/>
        <v>Calculated Driver Flow Rate at High Load Point, in Gallons per Minute (gpm), Optional Status</v>
      </c>
      <c r="BZ9" s="247" t="str">
        <f>AL10&amp;" Status"</f>
        <v>Calculated Driver Flow Rate at Low Load Point, in Gallons per Minute (gpm), Optional if Applicable Status</v>
      </c>
      <c r="CA9" s="247" t="str">
        <f>AM9&amp;" Status"</f>
        <v xml:space="preserve"> Status</v>
      </c>
      <c r="CB9" s="247" t="str">
        <f>AN9&amp;" Status"</f>
        <v xml:space="preserve"> Status</v>
      </c>
      <c r="CC9" s="247" t="str">
        <f>AO9&amp;" Status"</f>
        <v xml:space="preserve"> Status</v>
      </c>
      <c r="CD9" s="17"/>
      <c r="CE9" s="38"/>
      <c r="CF9" s="186"/>
      <c r="CG9" s="38"/>
      <c r="CH9" s="38"/>
      <c r="CI9" s="38"/>
      <c r="CJ9" s="38"/>
      <c r="CK9" s="38"/>
      <c r="CL9" s="38"/>
      <c r="CM9" s="38"/>
      <c r="CN9" s="38"/>
      <c r="EM9" s="19"/>
      <c r="EN9" s="19"/>
    </row>
    <row r="10" spans="1:144" s="18" customFormat="1" ht="27" customHeight="1" x14ac:dyDescent="0.2">
      <c r="A10" s="277"/>
      <c r="B10" s="277"/>
      <c r="C10" s="281"/>
      <c r="D10" s="281"/>
      <c r="E10" s="281"/>
      <c r="F10" s="281"/>
      <c r="G10" s="290"/>
      <c r="H10" s="287"/>
      <c r="I10" s="281"/>
      <c r="J10" s="281"/>
      <c r="K10" s="181"/>
      <c r="L10" s="257"/>
      <c r="M10" s="255"/>
      <c r="N10" s="255"/>
      <c r="O10" s="255"/>
      <c r="P10" s="255"/>
      <c r="Q10" s="257" t="s">
        <v>50</v>
      </c>
      <c r="R10" s="257" t="s">
        <v>52</v>
      </c>
      <c r="S10" s="246" t="s">
        <v>53</v>
      </c>
      <c r="T10" s="246" t="s">
        <v>54</v>
      </c>
      <c r="U10" s="246" t="s">
        <v>55</v>
      </c>
      <c r="V10" s="246" t="s">
        <v>56</v>
      </c>
      <c r="W10" s="246" t="s">
        <v>57</v>
      </c>
      <c r="X10" s="246" t="s">
        <v>58</v>
      </c>
      <c r="Y10" s="246" t="s">
        <v>59</v>
      </c>
      <c r="Z10" s="246" t="s">
        <v>60</v>
      </c>
      <c r="AA10" s="260" t="s">
        <v>68</v>
      </c>
      <c r="AB10" s="259"/>
      <c r="AC10" s="259"/>
      <c r="AD10" s="259"/>
      <c r="AE10" s="261"/>
      <c r="AF10" s="247" t="s">
        <v>65</v>
      </c>
      <c r="AG10" s="247" t="s">
        <v>66</v>
      </c>
      <c r="AH10" s="247" t="s">
        <v>67</v>
      </c>
      <c r="AI10" s="247" t="s">
        <v>70</v>
      </c>
      <c r="AJ10" s="247" t="s">
        <v>71</v>
      </c>
      <c r="AK10" s="247" t="s">
        <v>72</v>
      </c>
      <c r="AL10" s="247" t="s">
        <v>73</v>
      </c>
      <c r="AM10" s="246"/>
      <c r="AN10" s="246"/>
      <c r="AO10" s="246"/>
      <c r="AP10" s="37"/>
      <c r="AQ10" s="277"/>
      <c r="AR10" s="251"/>
      <c r="AS10" s="277"/>
      <c r="AT10" s="277"/>
      <c r="AU10" s="251"/>
      <c r="AV10" s="251"/>
      <c r="AW10" s="251"/>
      <c r="AX10" s="277"/>
      <c r="AY10" s="179"/>
      <c r="AZ10" s="251"/>
      <c r="BA10" s="251"/>
      <c r="BB10" s="251"/>
      <c r="BC10" s="251"/>
      <c r="BD10" s="251"/>
      <c r="BE10" s="251"/>
      <c r="BF10" s="251"/>
      <c r="BG10" s="251"/>
      <c r="BH10" s="246"/>
      <c r="BI10" s="246"/>
      <c r="BJ10" s="246"/>
      <c r="BK10" s="246"/>
      <c r="BL10" s="246"/>
      <c r="BM10" s="246"/>
      <c r="BN10" s="246"/>
      <c r="BO10" s="246"/>
      <c r="BP10" s="246"/>
      <c r="BQ10" s="246"/>
      <c r="BR10" s="246"/>
      <c r="BS10" s="246"/>
      <c r="BT10" s="246"/>
      <c r="BU10" s="246"/>
      <c r="BV10" s="246"/>
      <c r="BW10" s="246"/>
      <c r="BX10" s="246"/>
      <c r="BY10" s="246"/>
      <c r="BZ10" s="246"/>
      <c r="CA10" s="246"/>
      <c r="CB10" s="246"/>
      <c r="CC10" s="246"/>
      <c r="CD10" s="180"/>
      <c r="CF10" s="1"/>
      <c r="EM10" s="19"/>
      <c r="EN10" s="19"/>
    </row>
    <row r="11" spans="1:144" s="18" customFormat="1" ht="96" customHeight="1" thickBot="1" x14ac:dyDescent="0.25">
      <c r="A11" s="283"/>
      <c r="B11" s="283"/>
      <c r="C11" s="282"/>
      <c r="D11" s="282"/>
      <c r="E11" s="282"/>
      <c r="F11" s="282"/>
      <c r="G11" s="291"/>
      <c r="H11" s="288"/>
      <c r="I11" s="245"/>
      <c r="J11" s="282"/>
      <c r="K11" s="72"/>
      <c r="L11" s="257"/>
      <c r="M11" s="256"/>
      <c r="N11" s="256"/>
      <c r="O11" s="256"/>
      <c r="P11" s="256"/>
      <c r="Q11" s="258"/>
      <c r="R11" s="258"/>
      <c r="S11" s="253"/>
      <c r="T11" s="253"/>
      <c r="U11" s="253"/>
      <c r="V11" s="253"/>
      <c r="W11" s="253"/>
      <c r="X11" s="253"/>
      <c r="Y11" s="253"/>
      <c r="Z11" s="253"/>
      <c r="AA11" s="188" t="s">
        <v>61</v>
      </c>
      <c r="AB11" s="188" t="s">
        <v>62</v>
      </c>
      <c r="AC11" s="188" t="s">
        <v>63</v>
      </c>
      <c r="AD11" s="188" t="s">
        <v>64</v>
      </c>
      <c r="AE11" s="198" t="s">
        <v>69</v>
      </c>
      <c r="AF11" s="248"/>
      <c r="AG11" s="248"/>
      <c r="AH11" s="248"/>
      <c r="AI11" s="248"/>
      <c r="AJ11" s="248"/>
      <c r="AK11" s="248"/>
      <c r="AL11" s="248"/>
      <c r="AM11" s="246"/>
      <c r="AN11" s="246"/>
      <c r="AO11" s="246"/>
      <c r="AP11" s="36"/>
      <c r="AQ11" s="277"/>
      <c r="AR11" s="251"/>
      <c r="AS11" s="277"/>
      <c r="AT11" s="277"/>
      <c r="AU11" s="251"/>
      <c r="AV11" s="251"/>
      <c r="AW11" s="251"/>
      <c r="AX11" s="277"/>
      <c r="AY11" s="75" t="str">
        <f>K11&amp;" Status"</f>
        <v xml:space="preserve"> Status</v>
      </c>
      <c r="AZ11" s="251"/>
      <c r="BA11" s="251"/>
      <c r="BB11" s="251"/>
      <c r="BC11" s="251"/>
      <c r="BD11" s="251"/>
      <c r="BE11" s="251"/>
      <c r="BF11" s="251"/>
      <c r="BG11" s="251"/>
      <c r="BH11" s="252"/>
      <c r="BI11" s="252"/>
      <c r="BJ11" s="252"/>
      <c r="BK11" s="252"/>
      <c r="BL11" s="252"/>
      <c r="BM11" s="252"/>
      <c r="BN11" s="252"/>
      <c r="BO11" s="252"/>
      <c r="BP11" s="252"/>
      <c r="BQ11" s="252"/>
      <c r="BR11" s="252"/>
      <c r="BS11" s="252"/>
      <c r="BT11" s="252"/>
      <c r="BU11" s="252"/>
      <c r="BV11" s="252"/>
      <c r="BW11" s="252"/>
      <c r="BX11" s="252"/>
      <c r="BY11" s="252"/>
      <c r="BZ11" s="252"/>
      <c r="CA11" s="252"/>
      <c r="CB11" s="252"/>
      <c r="CC11" s="252"/>
      <c r="CD11" s="33"/>
      <c r="CE11" s="34"/>
      <c r="CF11" s="34"/>
      <c r="CG11" s="279" t="s">
        <v>4</v>
      </c>
      <c r="CH11" s="279"/>
      <c r="CI11" s="63"/>
      <c r="CJ11" s="76" t="s">
        <v>74</v>
      </c>
      <c r="CK11" s="200" t="s">
        <v>75</v>
      </c>
      <c r="CL11" s="200" t="s">
        <v>84</v>
      </c>
      <c r="CM11" s="35" t="s">
        <v>7</v>
      </c>
    </row>
    <row r="12" spans="1:144" s="18" customFormat="1" ht="26.25" thickTop="1" x14ac:dyDescent="0.2">
      <c r="A12" s="45">
        <v>1</v>
      </c>
      <c r="B12" s="46" t="str">
        <f t="shared" ref="B12:B43" si="3">IF(COUNTIF(AQ12:CC12,"")=No_of_Columns,"",IF(COUNTIF(AQ12:CC12,"ok")=No_of_Columns,"ok","Error"))</f>
        <v/>
      </c>
      <c r="C12" s="66"/>
      <c r="D12" s="24"/>
      <c r="E12" s="69"/>
      <c r="F12" s="69"/>
      <c r="G12" s="197"/>
      <c r="H12" s="24"/>
      <c r="I12" s="25"/>
      <c r="J12" s="24"/>
      <c r="K12" s="25"/>
      <c r="L12" s="25"/>
      <c r="M12" s="25"/>
      <c r="N12" s="40"/>
      <c r="O12" s="25"/>
      <c r="P12" s="40"/>
      <c r="Q12" s="25"/>
      <c r="R12" s="25"/>
      <c r="S12" s="24"/>
      <c r="T12" s="24"/>
      <c r="U12" s="182"/>
      <c r="V12" s="25"/>
      <c r="W12" s="25"/>
      <c r="X12" s="24"/>
      <c r="Y12" s="24"/>
      <c r="Z12" s="24"/>
      <c r="AA12" s="24"/>
      <c r="AB12" s="24"/>
      <c r="AC12" s="24"/>
      <c r="AD12" s="24"/>
      <c r="AE12" s="197"/>
      <c r="AF12" s="197"/>
      <c r="AG12" s="197"/>
      <c r="AH12" s="197"/>
      <c r="AI12" s="197"/>
      <c r="AJ12" s="197"/>
      <c r="AK12" s="197"/>
      <c r="AL12" s="203"/>
      <c r="AM12" s="201"/>
      <c r="AN12" s="193"/>
      <c r="AO12" s="195"/>
      <c r="AP12" s="15"/>
      <c r="AQ12" s="16" t="str">
        <f t="shared" ref="AQ12:AQ75" si="4">IF(COUNTA($C12:$AO12)=0,"",IF(ISBLANK($C12),"Empty cell","ok"))</f>
        <v/>
      </c>
      <c r="AR12" s="16" t="str">
        <f t="shared" ref="AR12:AR75" si="5">IF(COUNTA($C12:$AO12)=0,"","ok")</f>
        <v/>
      </c>
      <c r="AS12" s="16" t="str">
        <f t="shared" ref="AS12:AS75" si="6">IF(COUNTA($C12:$AO12)=0,"",IF(ISBLANK($E12),"Empty cell","ok"))</f>
        <v/>
      </c>
      <c r="AT12" s="16" t="str">
        <f t="shared" ref="AT12:AT75" si="7">IF(COUNTA($C12:$AO12)=0,"",IF(ISBLANK($F12),"Empty cell","ok"))</f>
        <v/>
      </c>
      <c r="AU12" s="16" t="str">
        <f>IF(COUNTA($C12:$AO12)=0,"",IF(ISBLANK($G12),"Empty cell","ok"))</f>
        <v/>
      </c>
      <c r="AV12" s="16" t="str">
        <f>IF(COUNTA($C12:$AO12)=0,"","ok")</f>
        <v/>
      </c>
      <c r="AW12" s="16" t="str">
        <f>IF(COUNTA($C12:$AO12)=0,"",IF(ISBLANK($I12),"Empty cell",IF(OR($I12="n",$I12="d",$I12="c",$I12="e",$I12="f"),"ok","Should be n, d, c, e, or f")))</f>
        <v/>
      </c>
      <c r="AX12" s="16" t="str">
        <f t="shared" ref="AX12:AX43" si="8">IF(COUNTA($C12:$AO12)=0,"",IF(ISBLANK($J12),"Empty cell",IF($J12&lt;1,"Prod. Gr. Code should be an int. betw. 1 and "&amp;No_of_Product_Classes,IF($J12&gt;No_of_Product_Classes,"Prod. Gr. Code should be an int. betw. 1 and "&amp;No_of_Product_Classes,IF($J12=INT($J12),"ok","Prod. Gr. Code should be an int. betw. 1 and "&amp;No_of_Product_Classes)))))</f>
        <v/>
      </c>
      <c r="AY12" s="16" t="str">
        <f t="shared" ref="AY12:AY75" si="9">IF(COUNTA($C12:$AO12)=0,"","ok")</f>
        <v/>
      </c>
      <c r="AZ12" s="16" t="str">
        <f>IF(COUNTA($C12:$AO12)=0,"",IF(I12="d","ok",IF(ISBLANK($L12),"Empty cell",IF(ISNUMBER(L12)=FALSE,"Entry should be a positive integer",IF($L12&lt;1,"Entry should be a positive integer",IF($L12=INT($L12),"ok","Entry should be a positive integer"))))))</f>
        <v/>
      </c>
      <c r="BA12" s="16" t="str">
        <f t="shared" ref="BA12:BA75" si="10">IF(COUNTA($C12:$AO12)=0,"",IF(I12="d","ok",IF(ISBLANK(M12),"Empty cell",IF(M12="yes","ok",IF(M12="y","ok",IF(M12="no","ok",IF(M12="n","ok","Entry should be either 'yes', 'y', 'no' or 'n'")))))))</f>
        <v/>
      </c>
      <c r="BB12" s="16" t="str">
        <f t="shared" ref="BB12:BB75" si="11">IF(COUNTA($C12:$AO12)=0,"",IF(I12="d","ok",IF(ISBLANK(M12),IF(ISBLANK(N12),"ok","Waiver question not answered"),IF(OR(M12="yes",M12="y"),IF(ISBLANK(N12),"Empty cell",IF(ISNUMBER(N12),IF(N12&lt;1,"Entry should be a date in M/D/YYYY format","ok"),"Entry should be a date in M/D/YYYY format")),IF(OR(M12="no",M12="n"),IF(ISBLANK(N12),"ok","No entry should be made in cell"),IF(ISBLANK(N12),"ok","No entry should be made in cell"))))))</f>
        <v/>
      </c>
      <c r="BC12" s="16" t="str">
        <f t="shared" ref="BC12:BC75" si="12">IF(COUNTA($C12:$AO12)=0,"",IF(I12="d","ok",IF(ISBLANK(O12),"Empty cell",IF(O12="yes","ok",IF(O12="y","ok",IF(O12="no","ok",IF(O12="n","ok","Entry should be either 'yes', 'y', 'no' or 'n'")))))))</f>
        <v/>
      </c>
      <c r="BD12" s="16" t="str">
        <f t="shared" ref="BD12:BD75" si="13">IF(COUNTA($C12:$AO12)=0,"",IF(I12="d","ok",IF(ISBLANK(O12),IF(ISBLANK(P12),"ok","Exemption question not answered"),IF(OR(O12="yes",O12="y"),IF(ISBLANK(P12),"Empty cell",IF(ISNUMBER(P12),IF(P12&lt;1,"Entry should be a date in M/D/YYYY format","ok"),"Entry should be a date in M/D/YYYY format")),IF(OR(O12="no",O12="n"),IF(ISBLANK(P12),"ok","No entry should be made in cell"),IF(ISBLANK(P12),"ok","No entry should be made in cell"))))))</f>
        <v/>
      </c>
      <c r="BE12" s="16" t="str">
        <f>IF(COUNTA($C12:$AO12)=0,"",IF(OR($J12=5,$J12=6),IF(AND(ISBLANK(Q12),I12="D"),"ok",IF(AND(ISNUMBER(Q12),Q12&gt;0),"ok",IF(ISBLANK(Q12),"Empty cell","Entry should be a number &gt; 0"))),IF(ISBLANK(Q12),"ok",IF(OR($J12=1,$J12=2,$J12=3,$J12=4),"No entry should be made",IF(ISBLANK($J12),"No Product Group Code entered","Error in Product Group Code")))))</f>
        <v/>
      </c>
      <c r="BF12" s="16" t="str">
        <f>IF(COUNTA($C12:$AO12)=0,"",IF(OR($J12=1,$J12=2,$J12=3,$J12=4),IF(AND(ISBLANK(R12),$I12="D"),"ok",IF(AND(ISNUMBER(R12),R12&gt;0),"ok",IF(ISBLANK(R12),"Empty cell","Entry should be a number &gt; 0"))),IF(ISBLANK(R12),"ok",IF(OR($J12=5,$J12=6),"No entry should be made",IF(ISBLANK($J12),"No Product Group Code entered","Error in Product Group Code")))))</f>
        <v/>
      </c>
      <c r="BG12" s="16" t="str">
        <f>IF(COUNTA($C12:$AO12)=0,"",IF(OR($J12=1,$J12=2,$J12=3,$J12=4),IF(AND(ISBLANK(S12),$I12="D"),"ok",IF(AND(ISNUMBER(S12),S12&gt;0),"ok",IF(ISBLANK(S12),"Empty cell","Entry should be a number &gt; 0"))),IF(ISBLANK(S12),"ok",IF(OR($J12=5,$J12=6),"No entry should be made",IF(ISBLANK($J12),"No Product Group Code entered","Error in Product Group Code")))))</f>
        <v/>
      </c>
      <c r="BH12" s="16" t="str">
        <f>IF(COUNTA($C12:$AO12)=0,"",IF(OR($J12=1,$J12=2,$J12=3,$J12=4),IF(AND(ISBLANK(T12),$I12="D"),"ok",IF(OR($T12="SS",$T12="TS",$T12="MS",$T12="VS"),"ok",IF(ISBLANK(T12),"Empty cell","Entry should be one of 'SS', 'TS', 'MS', or 'VS'"))),IF(ISBLANK(T12),"ok",IF(OR($J12=5,$J12=6),"No entry should be made",IF(ISBLANK($J12),"No Product Group Code entered","Error in Product Group Code")))))</f>
        <v/>
      </c>
      <c r="BI12" s="16" t="str">
        <f>IF(COUNTA($C12:$AO12)=0,"",IF(OR($J12=1,$J12=2,$J12=3,$J12=4),IF(AND(ISBLANK(U12),$I12="D"),"ok",IF(AND(ISNUMBER(U12),U12&gt;0),"ok",IF(ISBLANK(U12),"Empty cell","Entry should be a number &gt; 0"))),IF(ISBLANK(U12),"ok",IF(OR($J12=5,$J12=6),"No entry should be made",IF(ISBLANK($J12),"No Product Group Code entered","Error in Product Group Code")))))</f>
        <v/>
      </c>
      <c r="BJ12" s="16" t="str">
        <f>IF(COUNTA($C12:$AO12)=0,"",IF(AND(OR($J12=1,$J12=2,$J12=3),OR($T12="TS",$T12="MS",$T12="VS")),IF(AND(ISBLANK(V12),$I12="D"),"ok",IF(AND(ISNUMBER(V12),V12&gt;0),"ok",IF(ISBLANK(V12),"Empty cell","Entry should be a number &gt; 0"))),IF(ISBLANK(V12),"ok",IF(OR($J12=4,$J12=5,$J12=6,$T12="SS"),"No entry should be made",IF(ISBLANK($J12),"No Product Group Code entered","Error in Product Group Code")))))</f>
        <v/>
      </c>
      <c r="BK12" s="16" t="str">
        <f>IF(COUNTA($C12:$AO12)=0,"",IF(OR($J12=1,$J12=2,$J12=3,$J12=4),IF(AND(ISBLANK(W12),$I12="D"),"ok",IF(AND(ISNUMBER(W12),W12&gt;0),"ok",IF(ISBLANK(W12),"Empty cell","Entry should be a number &gt; 0"))),IF(ISBLANK(W12),"ok",IF(OR($J12=5,$J12=6),"No entry should be made",IF(ISBLANK($J12),"No Product Group Code entered","Error in Product Group Code")))))</f>
        <v/>
      </c>
      <c r="BL12" s="16" t="str">
        <f>IF(COUNTA($C12:$AO12)=0,"",IF(OR($J12=1,$J12=2,$J12=3,$J12=4),IF(AND(ISBLANK(X12),$I12="D"),"ok",IF(AND(ISNUMBER(X12),X12&gt;0),"ok",IF(ISBLANK(X12),"Empty cell","Entry should be a number &gt; 0"))),IF(ISBLANK(X12),"ok",IF(OR($J12=5,$J12=6),"No entry should be made",IF(ISBLANK($J12),"No Product Group Code entered","Error in Product Group Code")))))</f>
        <v/>
      </c>
      <c r="BM12" s="16" t="str">
        <f>IF(COUNTA($C12:$AO12)=0,"",IF(OR($J12=1,$J12=2,$J12=3,$J12=4),IF(AND(ISBLANK(Y12),$I12="D"),"ok",IF(AND(ISNUMBER(Y12),Y12&gt;0),"ok",IF(ISBLANK(Y12),"Empty cell","Entry should be a number &gt; 0"))),IF(ISBLANK(Y12),"ok",IF(OR($J12=5,$J12=6),"No entry should be made",IF(ISBLANK($J12),"No Product Group Code entered","Error in Product Group Code")))))</f>
        <v/>
      </c>
      <c r="BN12" s="16" t="str">
        <f>IF(COUNTA($C12:$AO12)=0,"",IF(OR($J12=1,$J12=2,$J12=3),IF(AND(ISBLANK(Z12),$I12="D"),"ok",IF(AND(ISNUMBER(Z12),Z12&gt;0),"ok",IF(ISBLANK(Z12),"Empty cell","Entry should be a number &gt; 0"))),IF(ISBLANK(Z12),"ok",IF(OR($J12=4,$J12=5,$J12=6),"No entry should be made",IF(ISBLANK($J12),"No Product Group Code entered","Error in Product Group Code")))))</f>
        <v/>
      </c>
      <c r="BO12" s="65" t="str">
        <f>IF(COUNTA($C12:$AO12)=0,"",IF(ISBLANK(AA12),"ok",IF(ISBLANK($J12),"No Product Group Code Entered",IF(OR($J12=1,$J12=2,$J12=3,$J12=4),IF(OR(AA12="E",AA12="D"),"ok","Entry should be 'E' or 'D'"),"No entry should be made"))))</f>
        <v/>
      </c>
      <c r="BP12" s="65" t="str">
        <f t="shared" ref="BP12:BP75" si="14">IF(COUNTA($C12:$AO12)=0,"",IF($AA12="E",IF(AND(ISNUMBER(AB12),AB12&gt;0),"ok",IF(AND($I12="D",ISBLANK(AB12)),"ok",IF(ISBLANK(AB12),"Empty cell","Entry should be a number &gt; 0"))),IF(ISBLANK(AB12),"ok","Entry in 'Shipped Enabled or Disabled' column is not 'E'")))</f>
        <v/>
      </c>
      <c r="BQ12" s="65" t="str">
        <f t="shared" ref="BQ12:BQ75" si="15">IF(COUNTA($C12:$AO12)=0,"",IF($AA12="E",IF(AND(ISNUMBER(AC12),AC12&gt;0),"ok",IF(AND($I12="D",ISBLANK(AC12)),"ok",IF(ISBLANK(AC12),"Empty cell","Entry should be a number &gt; 0"))),IF(ISBLANK(AC12),"ok","Entry in 'Shipped Enabled or Disabled' column is not 'E'")))</f>
        <v/>
      </c>
      <c r="BR12" s="65" t="str">
        <f t="shared" ref="BR12:BR75" si="16">IF(COUNTA($C12:$AO12)=0,"",IF($AA12="E",IF(AND(ISNUMBER(AD12),AD12&gt;0),"ok",IF(AND($I12="D",ISBLANK(AD12)),"ok",IF(ISBLANK(AD12),"Empty cell","Entry should be a number &gt; 0"))),IF(ISBLANK(AD12),"ok","Entry in 'Shipped Enabled or Disabled' column is not 'E'")))</f>
        <v/>
      </c>
      <c r="BS12" s="65" t="str">
        <f t="shared" ref="BS12:BS75" si="17">IF(COUNTA($C12:$AO12)=0,"",IF($AA12="E",IF(OR(AE12="yes",AE12="y",AE12="no",AE12="n"),"ok",IF(AND($I12="D",ISBLANK(AE12)),"ok",IF(ISBLANK(AE12),"Empty cell","Entry should be 'yes', 'y', 'no' or 'n'"))),IF(ISBLANK(AE12),"ok","Entry in 'Shipped Enabled or Disabled' column is not 'E'")))</f>
        <v/>
      </c>
      <c r="BT12" s="65" t="str">
        <f t="shared" ref="BT12:BT75" si="18">IF(COUNTA($C12:$AO12)=0,"",IF(OR($J12=1,$J12=2),IF(AND(ISBLANK($AF12),$I12="D"),"ok",IF(OR(AF12="yes",AF12="y",AF12="no",AF12="n"),"ok",IF(ISBLANK(AF12),"Empty cell","Entry should be 'yes', 'y', 'no' or 'n'"))),IF(ISBLANK(AF12),"ok",IF(ISBLANK($J12),"No Product Group Code entered","Pump is not self-priming"))))</f>
        <v/>
      </c>
      <c r="BU12" s="65" t="str">
        <f t="shared" ref="BU12:BU75" si="19">IF(COUNTA($C12:$AO12)=0,"",IF(AND(OR($AF12="No",$AF12="N"),OR($J12=1,$J12=2)),IF(AND(ISNUMBER(AG12),AG12&gt;0),"ok",IF(AND($I12="D",ISBLANK(AG12)),"ok",IF(ISBLANK(AG12),"Empty cell","Entry should be a number &gt; 0"))),IF(ISBLANK(AG12),"ok","No entry should be made")))</f>
        <v/>
      </c>
      <c r="BV12" s="65" t="str">
        <f t="shared" ref="BV12:BV75" si="20">IF(COUNTA($C12:$AO12)=0,"",IF(AND(OR($AF12="No",$AF12="N"),OR($J12=1,$J12=2)),IF(AND(ISNUMBER(AH12),AH12&gt;0),"ok",IF(AND($I12="D",ISBLANK(AH12)),"ok",IF(ISBLANK(AH12),"Empty cell","Entry should be a number &gt; 0"))),IF(ISBLANK(AH12),"ok","No entry should be made")))</f>
        <v/>
      </c>
      <c r="BW12" s="183" t="str">
        <f>IF(COUNTA($C12:$AO12)=0,"",IF(ISBLANK(AI12),"ok",IF(ISBLANK($J12),"No Product Group Code entered",IF(OR($J12=1,$J12=2,$J12=3,$J12=4),IF(AND(ISNUMBER(AI12),AI12&gt;0),"ok","Entry should be a number &gt; 0"),"No entry should be made"))))</f>
        <v/>
      </c>
      <c r="BX12" s="183" t="str">
        <f>IF(COUNTA($C12:$AO12)=0,"",IF(ISBLANK(AJ12),"ok",IF(ISBLANK($J12),"No Product Group Code entered",IF(AND(OR($J12=1,$J12=2,$J12=3),OR($T12="TS",$T12="MS",$T12="VS")),IF(AND(ISNUMBER(AJ12),AJ12&gt;0),"ok","Entry should be a number &gt; 0"),"No entry should be made"))))</f>
        <v/>
      </c>
      <c r="BY12" s="183" t="str">
        <f>IF(COUNTA($C12:$AO12)=0,"",IF(ISBLANK(AK12),"ok",IF(ISBLANK($J12),"No Product Group Code entered",IF(OR($J12=1,$J12=2,$J12=3,$J12=4),IF(AND(ISNUMBER(AK12),AK12&gt;0),"ok","Entry should be a number &gt; 0"),"No entry should be made"))))</f>
        <v/>
      </c>
      <c r="BZ12" s="183" t="str">
        <f>IF(COUNTA($C12:$AO12)=0,"",IF(ISBLANK(AL12),"ok",IF(ISBLANK($J12),"No Product Group Code entered",IF(AND(OR($J12=1,$J12=2,$J12=3),OR($T12="TS",$T12="MS",$T12="VS")),IF(AND(ISNUMBER(AL12),AL12&gt;0),"ok","Entry should be a number &gt; 0"),"No entry should be made"))))</f>
        <v/>
      </c>
      <c r="CA12" s="16" t="str">
        <f t="shared" ref="CA12:CC31" si="21">IF(COUNTA($C12:$AO12)=0,"","ok")</f>
        <v/>
      </c>
      <c r="CB12" s="16" t="str">
        <f t="shared" si="21"/>
        <v/>
      </c>
      <c r="CC12" s="16" t="str">
        <f t="shared" si="21"/>
        <v/>
      </c>
      <c r="CD12" s="17"/>
      <c r="CG12" s="18" t="s">
        <v>2</v>
      </c>
      <c r="CH12" s="19">
        <v>39</v>
      </c>
      <c r="CI12" s="19"/>
      <c r="CJ12" s="47" t="str">
        <f t="shared" ref="CJ12:CJ43" si="22">IF($AX12="ok",VLOOKUP($J12,PrClDesc,2),"")</f>
        <v/>
      </c>
      <c r="CK12" s="47" t="str">
        <f t="shared" ref="CK12:CK43" si="23">IF($AX12="ok",VLOOKUP($J12,PrClDesc,3),"")</f>
        <v/>
      </c>
      <c r="CL12" s="47" t="str">
        <f t="shared" ref="CL12:CL43" si="24">IF($AX12="ok",VLOOKUP($J12,PrClDesc,4),"")</f>
        <v/>
      </c>
      <c r="CM12" s="20" t="s">
        <v>5</v>
      </c>
    </row>
    <row r="13" spans="1:144" s="18" customFormat="1" ht="25.5" x14ac:dyDescent="0.2">
      <c r="A13" s="45">
        <v>2</v>
      </c>
      <c r="B13" s="46" t="str">
        <f t="shared" si="3"/>
        <v/>
      </c>
      <c r="C13" s="67"/>
      <c r="D13" s="26"/>
      <c r="E13" s="70"/>
      <c r="F13" s="70"/>
      <c r="G13" s="193"/>
      <c r="H13" s="26"/>
      <c r="I13" s="191"/>
      <c r="J13" s="193"/>
      <c r="K13" s="27"/>
      <c r="L13" s="191"/>
      <c r="M13" s="27"/>
      <c r="N13" s="41"/>
      <c r="O13" s="27"/>
      <c r="P13" s="41"/>
      <c r="Q13" s="191"/>
      <c r="R13" s="191"/>
      <c r="S13" s="193"/>
      <c r="T13" s="193"/>
      <c r="U13" s="182"/>
      <c r="V13" s="191"/>
      <c r="W13" s="191"/>
      <c r="X13" s="193"/>
      <c r="Y13" s="193"/>
      <c r="Z13" s="193"/>
      <c r="AA13" s="193"/>
      <c r="AB13" s="193"/>
      <c r="AC13" s="193"/>
      <c r="AD13" s="193"/>
      <c r="AE13" s="193"/>
      <c r="AF13" s="193"/>
      <c r="AG13" s="193"/>
      <c r="AH13" s="193"/>
      <c r="AI13" s="193"/>
      <c r="AJ13" s="193"/>
      <c r="AK13" s="193"/>
      <c r="AL13" s="195"/>
      <c r="AM13" s="201"/>
      <c r="AN13" s="193"/>
      <c r="AO13" s="195"/>
      <c r="AP13" s="15"/>
      <c r="AQ13" s="16" t="str">
        <f t="shared" si="4"/>
        <v/>
      </c>
      <c r="AR13" s="16" t="str">
        <f t="shared" si="5"/>
        <v/>
      </c>
      <c r="AS13" s="16" t="str">
        <f t="shared" si="6"/>
        <v/>
      </c>
      <c r="AT13" s="16" t="str">
        <f t="shared" si="7"/>
        <v/>
      </c>
      <c r="AU13" s="16" t="str">
        <f t="shared" ref="AU13:AU76" si="25">IF(COUNTA($C13:$AO13)=0,"",IF(ISBLANK($G13),"Empty cell","ok"))</f>
        <v/>
      </c>
      <c r="AV13" s="16" t="str">
        <f t="shared" ref="AV13:AV76" si="26">IF(COUNTA($C13:$AO13)=0,"","ok")</f>
        <v/>
      </c>
      <c r="AW13" s="16" t="str">
        <f t="shared" ref="AW13:AW76" si="27">IF(COUNTA($C13:$AO13)=0,"",IF(ISBLANK($I13),"Empty cell",IF(OR($I13="n",$I13="d",$I13="c",$I13="e",$I13="f"),"ok","Should be n, d, c, e, or f")))</f>
        <v/>
      </c>
      <c r="AX13" s="16" t="str">
        <f t="shared" si="8"/>
        <v/>
      </c>
      <c r="AY13" s="16" t="str">
        <f t="shared" si="9"/>
        <v/>
      </c>
      <c r="AZ13" s="16" t="str">
        <f t="shared" ref="AZ13:AZ76" si="28">IF(COUNTA($C13:$AO13)=0,"",IF(I13="d","ok",IF(ISBLANK($L13),"Empty cell",IF(ISNUMBER(L13)=FALSE,"Entry should be a positive integer",IF($L13&lt;1,"Entry should be a positive integer",IF($L13=INT($L13),"ok","Entry should be a positive integer"))))))</f>
        <v/>
      </c>
      <c r="BA13" s="16" t="str">
        <f t="shared" si="10"/>
        <v/>
      </c>
      <c r="BB13" s="16" t="str">
        <f t="shared" si="11"/>
        <v/>
      </c>
      <c r="BC13" s="16" t="str">
        <f t="shared" si="12"/>
        <v/>
      </c>
      <c r="BD13" s="16" t="str">
        <f t="shared" si="13"/>
        <v/>
      </c>
      <c r="BE13" s="16" t="str">
        <f t="shared" ref="BE13:BE76" si="29">IF(COUNTA($C13:$AO13)=0,"",IF(OR($J13=5,$J13=6),IF(AND(ISBLANK(Q13),I13="D"),"ok",IF(AND(ISNUMBER(Q13),Q13&gt;0),"ok",IF(ISBLANK(Q13),"Empty cell","Entry should be a number &gt; 0"))),IF(ISBLANK(Q13),"ok",IF(OR($J13=1,$J13=2,$J13=3,$J13=4),"No entry should be made",IF(ISBLANK($J13),"No Product Group Code entered","Error in Product Group Code")))))</f>
        <v/>
      </c>
      <c r="BF13" s="16" t="str">
        <f t="shared" ref="BF13:BF76" si="30">IF(COUNTA($C13:$AO13)=0,"",IF(OR($J13=1,$J13=2,$J13=3,$J13=4),IF(AND(ISBLANK(R13),$I13="D"),"ok",IF(AND(ISNUMBER(R13),R13&gt;0),"ok",IF(ISBLANK(R13),"Empty cell","Entry should be a number &gt; 0"))),IF(ISBLANK(R13),"ok",IF(OR($J13=5,$J13=6),"No entry should be made",IF(ISBLANK($J13),"No Product Group Code entered","Error in Product Group Code")))))</f>
        <v/>
      </c>
      <c r="BG13" s="16" t="str">
        <f t="shared" ref="BG13:BG76" si="31">IF(COUNTA($C13:$AO13)=0,"",IF(OR($J13=1,$J13=2,$J13=3,$J13=4),IF(AND(ISBLANK(S13),$I13="D"),"ok",IF(AND(ISNUMBER(S13),S13&gt;0),"ok",IF(ISBLANK(S13),"Empty cell","Entry should be a number &gt; 0"))),IF(ISBLANK(S13),"ok",IF(OR($J13=5,$J13=6),"No entry should be made",IF(ISBLANK($J13),"No Product Group Code entered","Error in Product Group Code")))))</f>
        <v/>
      </c>
      <c r="BH13" s="16" t="str">
        <f t="shared" ref="BH13:BH76" si="32">IF(COUNTA($C13:$AO13)=0,"",IF(OR($J13=1,$J13=2,$J13=3,$J13=4),IF(AND(ISBLANK(T13),$I13="D"),"ok",IF(OR($T13="SS",$T13="TS",$T13="MS",$T13="VS"),"ok",IF(ISBLANK(T13),"Empty cell","Entry should be one of 'SS', 'TS', 'MS', or 'VS'"))),IF(ISBLANK(T13),"ok",IF(OR($J13=5,$J13=6),"No entry should be made",IF(ISBLANK($J13),"No Product Group Code entered","Error in Product Group Code")))))</f>
        <v/>
      </c>
      <c r="BI13" s="16" t="str">
        <f t="shared" ref="BI13:BI76" si="33">IF(COUNTA($C13:$AO13)=0,"",IF(OR($J13=1,$J13=2,$J13=3,$J13=4),IF(AND(ISBLANK(U13),$I13="D"),"ok",IF(AND(ISNUMBER(U13),U13&gt;0),"ok",IF(ISBLANK(U13),"Empty cell","Entry should be a number &gt; 0"))),IF(ISBLANK(U13),"ok",IF(OR($J13=5,$J13=6),"No entry should be made",IF(ISBLANK($J13),"No Product Group Code entered","Error in Product Group Code")))))</f>
        <v/>
      </c>
      <c r="BJ13" s="16" t="str">
        <f t="shared" ref="BJ13:BJ76" si="34">IF(COUNTA($C13:$AO13)=0,"",IF(AND(OR($J13=1,$J13=2,$J13=3),OR($T13="TS",$T13="MS",$T13="VS")),IF(AND(ISBLANK(V13),$I13="D"),"ok",IF(AND(ISNUMBER(V13),V13&gt;0),"ok",IF(ISBLANK(V13),"Empty cell","Entry should be a number &gt; 0"))),IF(ISBLANK(V13),"ok",IF(OR($J13=4,$J13=5,$J13=6,$T13="SS"),"No entry should be made",IF(ISBLANK($J13),"No Product Group Code entered","Error in Product Group Code")))))</f>
        <v/>
      </c>
      <c r="BK13" s="16" t="str">
        <f t="shared" ref="BK13:BK76" si="35">IF(COUNTA($C13:$AO13)=0,"",IF(OR($J13=1,$J13=2,$J13=3,$J13=4),IF(AND(ISBLANK(W13),$I13="D"),"ok",IF(AND(ISNUMBER(W13),W13&gt;0),"ok",IF(ISBLANK(W13),"Empty cell","Entry should be a number &gt; 0"))),IF(ISBLANK(W13),"ok",IF(OR($J13=5,$J13=6),"No entry should be made",IF(ISBLANK($J13),"No Product Group Code entered","Error in Product Group Code")))))</f>
        <v/>
      </c>
      <c r="BL13" s="16" t="str">
        <f t="shared" ref="BL13:BL76" si="36">IF(COUNTA($C13:$AO13)=0,"",IF(OR($J13=1,$J13=2,$J13=3,$J13=4),IF(AND(ISBLANK(X13),$I13="D"),"ok",IF(AND(ISNUMBER(X13),X13&gt;0),"ok",IF(ISBLANK(X13),"Empty cell","Entry should be a number &gt; 0"))),IF(ISBLANK(X13),"ok",IF(OR($J13=5,$J13=6),"No entry should be made",IF(ISBLANK($J13),"No Product Group Code entered","Error in Product Group Code")))))</f>
        <v/>
      </c>
      <c r="BM13" s="16" t="str">
        <f t="shared" ref="BM13:BM76" si="37">IF(COUNTA($C13:$AO13)=0,"",IF(OR($J13=1,$J13=2,$J13=3,$J13=4),IF(AND(ISBLANK(Y13),$I13="D"),"ok",IF(AND(ISNUMBER(Y13),Y13&gt;0),"ok",IF(ISBLANK(Y13),"Empty cell","Entry should be a number &gt; 0"))),IF(ISBLANK(Y13),"ok",IF(OR($J13=5,$J13=6),"No entry should be made",IF(ISBLANK($J13),"No Product Group Code entered","Error in Product Group Code")))))</f>
        <v/>
      </c>
      <c r="BN13" s="16" t="str">
        <f t="shared" ref="BN13:BN76" si="38">IF(COUNTA($C13:$AO13)=0,"",IF(OR($J13=1,$J13=2,$J13=3),IF(AND(ISBLANK(Z13),$I13="D"),"ok",IF(AND(ISNUMBER(Z13),Z13&gt;0),"ok",IF(ISBLANK(Z13),"Empty cell","Entry should be a number &gt; 0"))),IF(ISBLANK(Z13),"ok",IF(OR($J13=4,$J13=5,$J13=6),"No entry should be made",IF(ISBLANK($J13),"No Product Group Code entered","Error in Product Group Code")))))</f>
        <v/>
      </c>
      <c r="BO13" s="65" t="str">
        <f t="shared" ref="BO13:BO76" si="39">IF(COUNTA($C13:$AO13)=0,"",IF(ISBLANK(AA13),"ok",IF(ISBLANK($J13),"No Product Group Code Entered",IF(OR($J13=1,$J13=2,$J13=3,$J13=4),IF(OR(AA13="E",AA13="D"),"ok","Entry should be 'E' or 'D'"),"No entry should be made"))))</f>
        <v/>
      </c>
      <c r="BP13" s="65" t="str">
        <f t="shared" si="14"/>
        <v/>
      </c>
      <c r="BQ13" s="65" t="str">
        <f t="shared" si="15"/>
        <v/>
      </c>
      <c r="BR13" s="65" t="str">
        <f t="shared" si="16"/>
        <v/>
      </c>
      <c r="BS13" s="65" t="str">
        <f t="shared" si="17"/>
        <v/>
      </c>
      <c r="BT13" s="65" t="str">
        <f t="shared" si="18"/>
        <v/>
      </c>
      <c r="BU13" s="65" t="str">
        <f t="shared" si="19"/>
        <v/>
      </c>
      <c r="BV13" s="65" t="str">
        <f t="shared" si="20"/>
        <v/>
      </c>
      <c r="BW13" s="183" t="str">
        <f t="shared" ref="BW13:BW76" si="40">IF(COUNTA($C13:$AO13)=0,"",IF(ISBLANK(AI13),"ok",IF(ISBLANK($J13),"No Product Group Code entered",IF(OR($J13=1,$J13=2,$J13=3,$J13=4),IF(AND(ISNUMBER(AI13),AI13&gt;0),"ok","Entry should be a number &gt; 0"),"No entry should be made"))))</f>
        <v/>
      </c>
      <c r="BX13" s="183" t="str">
        <f t="shared" ref="BX13:BX76" si="41">IF(COUNTA($C13:$AO13)=0,"",IF(ISBLANK(AJ13),"ok",IF(ISBLANK($J13),"No Product Group Code entered",IF(AND(OR($J13=1,$J13=2,$J13=3),OR($T13="TS",$T13="MS",$T13="VS")),IF(AND(ISNUMBER(AJ13),AJ13&gt;0),"ok","Entry should be a number &gt; 0"),"No entry should be made"))))</f>
        <v/>
      </c>
      <c r="BY13" s="183" t="str">
        <f t="shared" ref="BY13:BY76" si="42">IF(COUNTA($C13:$AO13)=0,"",IF(ISBLANK(AK13),"ok",IF(ISBLANK($J13),"No Product Group Code entered",IF(OR($J13=1,$J13=2,$J13=3,$J13=4),IF(AND(ISNUMBER(AK13),AK13&gt;0),"ok","Entry should be a number &gt; 0"),"No entry should be made"))))</f>
        <v/>
      </c>
      <c r="BZ13" s="183" t="str">
        <f t="shared" ref="BZ13:BZ76" si="43">IF(COUNTA($C13:$AO13)=0,"",IF(ISBLANK(AL13),"ok",IF(ISBLANK($J13),"No Product Group Code entered",IF(AND(OR($J13=1,$J13=2,$J13=3),OR($T13="TS",$T13="MS",$T13="VS")),IF(AND(ISNUMBER(AL13),AL13&gt;0),"ok","Entry should be a number &gt; 0"),"No entry should be made"))))</f>
        <v/>
      </c>
      <c r="CA13" s="16" t="str">
        <f t="shared" si="21"/>
        <v/>
      </c>
      <c r="CB13" s="16" t="str">
        <f t="shared" si="21"/>
        <v/>
      </c>
      <c r="CC13" s="16" t="str">
        <f t="shared" si="21"/>
        <v/>
      </c>
      <c r="CD13" s="17"/>
      <c r="CG13" s="18" t="s">
        <v>3</v>
      </c>
      <c r="CH13" s="64">
        <v>6</v>
      </c>
      <c r="CI13" s="19"/>
      <c r="CJ13" s="47" t="str">
        <f t="shared" si="22"/>
        <v/>
      </c>
      <c r="CK13" s="47" t="str">
        <f t="shared" si="23"/>
        <v/>
      </c>
      <c r="CL13" s="47" t="str">
        <f t="shared" si="24"/>
        <v/>
      </c>
      <c r="CM13" s="20" t="s">
        <v>5</v>
      </c>
    </row>
    <row r="14" spans="1:144" s="18" customFormat="1" ht="25.5" x14ac:dyDescent="0.2">
      <c r="A14" s="45">
        <v>3</v>
      </c>
      <c r="B14" s="46" t="str">
        <f t="shared" si="3"/>
        <v/>
      </c>
      <c r="C14" s="67"/>
      <c r="D14" s="26"/>
      <c r="E14" s="70"/>
      <c r="F14" s="70"/>
      <c r="G14" s="193"/>
      <c r="H14" s="26"/>
      <c r="I14" s="191"/>
      <c r="J14" s="193"/>
      <c r="K14" s="27"/>
      <c r="L14" s="191"/>
      <c r="M14" s="27"/>
      <c r="N14" s="41"/>
      <c r="O14" s="27"/>
      <c r="P14" s="41"/>
      <c r="Q14" s="191"/>
      <c r="R14" s="191"/>
      <c r="S14" s="193"/>
      <c r="T14" s="193"/>
      <c r="U14" s="182"/>
      <c r="V14" s="191"/>
      <c r="W14" s="191"/>
      <c r="X14" s="193"/>
      <c r="Y14" s="193"/>
      <c r="Z14" s="193"/>
      <c r="AA14" s="193"/>
      <c r="AB14" s="193"/>
      <c r="AC14" s="193"/>
      <c r="AD14" s="193"/>
      <c r="AE14" s="193"/>
      <c r="AF14" s="193"/>
      <c r="AG14" s="193"/>
      <c r="AH14" s="193"/>
      <c r="AI14" s="193"/>
      <c r="AJ14" s="193"/>
      <c r="AK14" s="193"/>
      <c r="AL14" s="195"/>
      <c r="AM14" s="201"/>
      <c r="AN14" s="193"/>
      <c r="AO14" s="195"/>
      <c r="AP14" s="15"/>
      <c r="AQ14" s="16" t="str">
        <f t="shared" si="4"/>
        <v/>
      </c>
      <c r="AR14" s="16" t="str">
        <f t="shared" si="5"/>
        <v/>
      </c>
      <c r="AS14" s="16" t="str">
        <f t="shared" si="6"/>
        <v/>
      </c>
      <c r="AT14" s="16" t="str">
        <f t="shared" si="7"/>
        <v/>
      </c>
      <c r="AU14" s="16" t="str">
        <f t="shared" si="25"/>
        <v/>
      </c>
      <c r="AV14" s="16" t="str">
        <f t="shared" si="26"/>
        <v/>
      </c>
      <c r="AW14" s="16" t="str">
        <f t="shared" si="27"/>
        <v/>
      </c>
      <c r="AX14" s="16" t="str">
        <f t="shared" si="8"/>
        <v/>
      </c>
      <c r="AY14" s="16" t="str">
        <f t="shared" si="9"/>
        <v/>
      </c>
      <c r="AZ14" s="16" t="str">
        <f t="shared" si="28"/>
        <v/>
      </c>
      <c r="BA14" s="16" t="str">
        <f t="shared" si="10"/>
        <v/>
      </c>
      <c r="BB14" s="16" t="str">
        <f t="shared" si="11"/>
        <v/>
      </c>
      <c r="BC14" s="16" t="str">
        <f t="shared" si="12"/>
        <v/>
      </c>
      <c r="BD14" s="16" t="str">
        <f t="shared" si="13"/>
        <v/>
      </c>
      <c r="BE14" s="16" t="str">
        <f t="shared" si="29"/>
        <v/>
      </c>
      <c r="BF14" s="16" t="str">
        <f t="shared" si="30"/>
        <v/>
      </c>
      <c r="BG14" s="16" t="str">
        <f t="shared" si="31"/>
        <v/>
      </c>
      <c r="BH14" s="16" t="str">
        <f t="shared" si="32"/>
        <v/>
      </c>
      <c r="BI14" s="16" t="str">
        <f t="shared" si="33"/>
        <v/>
      </c>
      <c r="BJ14" s="16" t="str">
        <f t="shared" si="34"/>
        <v/>
      </c>
      <c r="BK14" s="16" t="str">
        <f t="shared" si="35"/>
        <v/>
      </c>
      <c r="BL14" s="16" t="str">
        <f t="shared" si="36"/>
        <v/>
      </c>
      <c r="BM14" s="16" t="str">
        <f t="shared" si="37"/>
        <v/>
      </c>
      <c r="BN14" s="16" t="str">
        <f t="shared" si="38"/>
        <v/>
      </c>
      <c r="BO14" s="65" t="str">
        <f t="shared" si="39"/>
        <v/>
      </c>
      <c r="BP14" s="65" t="str">
        <f t="shared" si="14"/>
        <v/>
      </c>
      <c r="BQ14" s="65" t="str">
        <f t="shared" si="15"/>
        <v/>
      </c>
      <c r="BR14" s="65" t="str">
        <f t="shared" si="16"/>
        <v/>
      </c>
      <c r="BS14" s="65" t="str">
        <f t="shared" si="17"/>
        <v/>
      </c>
      <c r="BT14" s="65" t="str">
        <f t="shared" si="18"/>
        <v/>
      </c>
      <c r="BU14" s="65" t="str">
        <f t="shared" si="19"/>
        <v/>
      </c>
      <c r="BV14" s="65" t="str">
        <f t="shared" si="20"/>
        <v/>
      </c>
      <c r="BW14" s="183" t="str">
        <f t="shared" si="40"/>
        <v/>
      </c>
      <c r="BX14" s="183" t="str">
        <f t="shared" si="41"/>
        <v/>
      </c>
      <c r="BY14" s="183" t="str">
        <f t="shared" si="42"/>
        <v/>
      </c>
      <c r="BZ14" s="183" t="str">
        <f t="shared" si="43"/>
        <v/>
      </c>
      <c r="CA14" s="16" t="str">
        <f t="shared" si="21"/>
        <v/>
      </c>
      <c r="CB14" s="16" t="str">
        <f t="shared" si="21"/>
        <v/>
      </c>
      <c r="CC14" s="16" t="str">
        <f t="shared" si="21"/>
        <v/>
      </c>
      <c r="CD14" s="17"/>
      <c r="CH14" s="19"/>
      <c r="CI14" s="19"/>
      <c r="CJ14" s="47" t="str">
        <f t="shared" si="22"/>
        <v/>
      </c>
      <c r="CK14" s="47" t="str">
        <f t="shared" si="23"/>
        <v/>
      </c>
      <c r="CL14" s="47" t="str">
        <f t="shared" si="24"/>
        <v/>
      </c>
      <c r="CM14" s="20" t="s">
        <v>5</v>
      </c>
    </row>
    <row r="15" spans="1:144" s="18" customFormat="1" ht="25.5" customHeight="1" x14ac:dyDescent="0.2">
      <c r="A15" s="45">
        <v>4</v>
      </c>
      <c r="B15" s="46" t="str">
        <f t="shared" si="3"/>
        <v/>
      </c>
      <c r="C15" s="67"/>
      <c r="D15" s="26"/>
      <c r="E15" s="70"/>
      <c r="F15" s="70"/>
      <c r="G15" s="193"/>
      <c r="H15" s="26"/>
      <c r="I15" s="191"/>
      <c r="J15" s="193"/>
      <c r="K15" s="27"/>
      <c r="L15" s="191"/>
      <c r="M15" s="27"/>
      <c r="N15" s="41"/>
      <c r="O15" s="27"/>
      <c r="P15" s="41"/>
      <c r="Q15" s="191"/>
      <c r="R15" s="191"/>
      <c r="S15" s="193"/>
      <c r="T15" s="193"/>
      <c r="U15" s="182"/>
      <c r="V15" s="191"/>
      <c r="W15" s="191"/>
      <c r="X15" s="193"/>
      <c r="Y15" s="193"/>
      <c r="Z15" s="193"/>
      <c r="AA15" s="193"/>
      <c r="AB15" s="193"/>
      <c r="AC15" s="193"/>
      <c r="AD15" s="193"/>
      <c r="AE15" s="193"/>
      <c r="AF15" s="193"/>
      <c r="AG15" s="193"/>
      <c r="AH15" s="193"/>
      <c r="AI15" s="193"/>
      <c r="AJ15" s="193"/>
      <c r="AK15" s="193"/>
      <c r="AL15" s="195"/>
      <c r="AM15" s="201"/>
      <c r="AN15" s="193"/>
      <c r="AO15" s="195"/>
      <c r="AP15" s="15"/>
      <c r="AQ15" s="16" t="str">
        <f t="shared" si="4"/>
        <v/>
      </c>
      <c r="AR15" s="16" t="str">
        <f t="shared" si="5"/>
        <v/>
      </c>
      <c r="AS15" s="16" t="str">
        <f t="shared" si="6"/>
        <v/>
      </c>
      <c r="AT15" s="16" t="str">
        <f t="shared" si="7"/>
        <v/>
      </c>
      <c r="AU15" s="16" t="str">
        <f t="shared" si="25"/>
        <v/>
      </c>
      <c r="AV15" s="16" t="str">
        <f t="shared" si="26"/>
        <v/>
      </c>
      <c r="AW15" s="16" t="str">
        <f t="shared" si="27"/>
        <v/>
      </c>
      <c r="AX15" s="16" t="str">
        <f t="shared" si="8"/>
        <v/>
      </c>
      <c r="AY15" s="16" t="str">
        <f t="shared" si="9"/>
        <v/>
      </c>
      <c r="AZ15" s="16" t="str">
        <f t="shared" si="28"/>
        <v/>
      </c>
      <c r="BA15" s="16" t="str">
        <f t="shared" si="10"/>
        <v/>
      </c>
      <c r="BB15" s="16" t="str">
        <f t="shared" si="11"/>
        <v/>
      </c>
      <c r="BC15" s="16" t="str">
        <f t="shared" si="12"/>
        <v/>
      </c>
      <c r="BD15" s="16" t="str">
        <f t="shared" si="13"/>
        <v/>
      </c>
      <c r="BE15" s="16" t="str">
        <f t="shared" si="29"/>
        <v/>
      </c>
      <c r="BF15" s="16" t="str">
        <f t="shared" si="30"/>
        <v/>
      </c>
      <c r="BG15" s="16" t="str">
        <f t="shared" si="31"/>
        <v/>
      </c>
      <c r="BH15" s="16" t="str">
        <f t="shared" si="32"/>
        <v/>
      </c>
      <c r="BI15" s="16" t="str">
        <f t="shared" si="33"/>
        <v/>
      </c>
      <c r="BJ15" s="16" t="str">
        <f t="shared" si="34"/>
        <v/>
      </c>
      <c r="BK15" s="16" t="str">
        <f t="shared" si="35"/>
        <v/>
      </c>
      <c r="BL15" s="16" t="str">
        <f t="shared" si="36"/>
        <v/>
      </c>
      <c r="BM15" s="16" t="str">
        <f t="shared" si="37"/>
        <v/>
      </c>
      <c r="BN15" s="16" t="str">
        <f t="shared" si="38"/>
        <v/>
      </c>
      <c r="BO15" s="65" t="str">
        <f t="shared" si="39"/>
        <v/>
      </c>
      <c r="BP15" s="65" t="str">
        <f t="shared" si="14"/>
        <v/>
      </c>
      <c r="BQ15" s="65" t="str">
        <f t="shared" si="15"/>
        <v/>
      </c>
      <c r="BR15" s="65" t="str">
        <f t="shared" si="16"/>
        <v/>
      </c>
      <c r="BS15" s="65" t="str">
        <f t="shared" si="17"/>
        <v/>
      </c>
      <c r="BT15" s="65" t="str">
        <f t="shared" si="18"/>
        <v/>
      </c>
      <c r="BU15" s="65" t="str">
        <f t="shared" si="19"/>
        <v/>
      </c>
      <c r="BV15" s="65" t="str">
        <f t="shared" si="20"/>
        <v/>
      </c>
      <c r="BW15" s="183" t="str">
        <f t="shared" si="40"/>
        <v/>
      </c>
      <c r="BX15" s="183" t="str">
        <f t="shared" si="41"/>
        <v/>
      </c>
      <c r="BY15" s="183" t="str">
        <f t="shared" si="42"/>
        <v/>
      </c>
      <c r="BZ15" s="183" t="str">
        <f t="shared" si="43"/>
        <v/>
      </c>
      <c r="CA15" s="16" t="str">
        <f t="shared" si="21"/>
        <v/>
      </c>
      <c r="CB15" s="16" t="str">
        <f t="shared" si="21"/>
        <v/>
      </c>
      <c r="CC15" s="16" t="str">
        <f t="shared" si="21"/>
        <v/>
      </c>
      <c r="CD15" s="17"/>
      <c r="CG15" s="50"/>
      <c r="CH15" s="61"/>
      <c r="CI15" s="61"/>
      <c r="CJ15" s="47" t="str">
        <f t="shared" si="22"/>
        <v/>
      </c>
      <c r="CK15" s="47" t="str">
        <f t="shared" si="23"/>
        <v/>
      </c>
      <c r="CL15" s="47" t="str">
        <f t="shared" si="24"/>
        <v/>
      </c>
      <c r="CM15" s="20" t="s">
        <v>5</v>
      </c>
    </row>
    <row r="16" spans="1:144" s="18" customFormat="1" ht="25.5" x14ac:dyDescent="0.2">
      <c r="A16" s="45">
        <v>5</v>
      </c>
      <c r="B16" s="46" t="str">
        <f t="shared" si="3"/>
        <v/>
      </c>
      <c r="C16" s="67"/>
      <c r="D16" s="26"/>
      <c r="E16" s="70"/>
      <c r="F16" s="70"/>
      <c r="G16" s="193"/>
      <c r="H16" s="26"/>
      <c r="I16" s="191"/>
      <c r="J16" s="193"/>
      <c r="K16" s="27"/>
      <c r="L16" s="191"/>
      <c r="M16" s="27"/>
      <c r="N16" s="41"/>
      <c r="O16" s="27"/>
      <c r="P16" s="41"/>
      <c r="Q16" s="191"/>
      <c r="R16" s="191"/>
      <c r="S16" s="193"/>
      <c r="T16" s="193"/>
      <c r="U16" s="182"/>
      <c r="V16" s="191"/>
      <c r="W16" s="191"/>
      <c r="X16" s="193"/>
      <c r="Y16" s="193"/>
      <c r="Z16" s="193"/>
      <c r="AA16" s="193"/>
      <c r="AB16" s="193"/>
      <c r="AC16" s="193"/>
      <c r="AD16" s="193"/>
      <c r="AE16" s="193"/>
      <c r="AF16" s="193"/>
      <c r="AG16" s="193"/>
      <c r="AH16" s="193"/>
      <c r="AI16" s="193"/>
      <c r="AJ16" s="193"/>
      <c r="AK16" s="193"/>
      <c r="AL16" s="195"/>
      <c r="AM16" s="201"/>
      <c r="AN16" s="193"/>
      <c r="AO16" s="195"/>
      <c r="AP16" s="15"/>
      <c r="AQ16" s="16" t="str">
        <f t="shared" si="4"/>
        <v/>
      </c>
      <c r="AR16" s="16" t="str">
        <f t="shared" si="5"/>
        <v/>
      </c>
      <c r="AS16" s="16" t="str">
        <f t="shared" si="6"/>
        <v/>
      </c>
      <c r="AT16" s="16" t="str">
        <f t="shared" si="7"/>
        <v/>
      </c>
      <c r="AU16" s="16" t="str">
        <f t="shared" si="25"/>
        <v/>
      </c>
      <c r="AV16" s="16" t="str">
        <f t="shared" si="26"/>
        <v/>
      </c>
      <c r="AW16" s="16" t="str">
        <f t="shared" si="27"/>
        <v/>
      </c>
      <c r="AX16" s="16" t="str">
        <f t="shared" si="8"/>
        <v/>
      </c>
      <c r="AY16" s="16" t="str">
        <f t="shared" si="9"/>
        <v/>
      </c>
      <c r="AZ16" s="16" t="str">
        <f t="shared" si="28"/>
        <v/>
      </c>
      <c r="BA16" s="16" t="str">
        <f t="shared" si="10"/>
        <v/>
      </c>
      <c r="BB16" s="16" t="str">
        <f t="shared" si="11"/>
        <v/>
      </c>
      <c r="BC16" s="16" t="str">
        <f t="shared" si="12"/>
        <v/>
      </c>
      <c r="BD16" s="16" t="str">
        <f t="shared" si="13"/>
        <v/>
      </c>
      <c r="BE16" s="16" t="str">
        <f t="shared" si="29"/>
        <v/>
      </c>
      <c r="BF16" s="16" t="str">
        <f t="shared" si="30"/>
        <v/>
      </c>
      <c r="BG16" s="16" t="str">
        <f t="shared" si="31"/>
        <v/>
      </c>
      <c r="BH16" s="16" t="str">
        <f t="shared" si="32"/>
        <v/>
      </c>
      <c r="BI16" s="16" t="str">
        <f t="shared" si="33"/>
        <v/>
      </c>
      <c r="BJ16" s="16" t="str">
        <f t="shared" si="34"/>
        <v/>
      </c>
      <c r="BK16" s="16" t="str">
        <f t="shared" si="35"/>
        <v/>
      </c>
      <c r="BL16" s="16" t="str">
        <f t="shared" si="36"/>
        <v/>
      </c>
      <c r="BM16" s="16" t="str">
        <f t="shared" si="37"/>
        <v/>
      </c>
      <c r="BN16" s="16" t="str">
        <f t="shared" si="38"/>
        <v/>
      </c>
      <c r="BO16" s="65" t="str">
        <f t="shared" si="39"/>
        <v/>
      </c>
      <c r="BP16" s="65" t="str">
        <f t="shared" si="14"/>
        <v/>
      </c>
      <c r="BQ16" s="65" t="str">
        <f t="shared" si="15"/>
        <v/>
      </c>
      <c r="BR16" s="65" t="str">
        <f t="shared" si="16"/>
        <v/>
      </c>
      <c r="BS16" s="65" t="str">
        <f t="shared" si="17"/>
        <v/>
      </c>
      <c r="BT16" s="65" t="str">
        <f t="shared" si="18"/>
        <v/>
      </c>
      <c r="BU16" s="65" t="str">
        <f t="shared" si="19"/>
        <v/>
      </c>
      <c r="BV16" s="65" t="str">
        <f t="shared" si="20"/>
        <v/>
      </c>
      <c r="BW16" s="183" t="str">
        <f t="shared" si="40"/>
        <v/>
      </c>
      <c r="BX16" s="183" t="str">
        <f t="shared" si="41"/>
        <v/>
      </c>
      <c r="BY16" s="183" t="str">
        <f t="shared" si="42"/>
        <v/>
      </c>
      <c r="BZ16" s="183" t="str">
        <f t="shared" si="43"/>
        <v/>
      </c>
      <c r="CA16" s="16" t="str">
        <f t="shared" si="21"/>
        <v/>
      </c>
      <c r="CB16" s="16" t="str">
        <f t="shared" si="21"/>
        <v/>
      </c>
      <c r="CC16" s="16" t="str">
        <f t="shared" si="21"/>
        <v/>
      </c>
      <c r="CD16" s="17"/>
      <c r="CG16" s="60"/>
      <c r="CH16" s="36"/>
      <c r="CI16" s="36"/>
      <c r="CJ16" s="47" t="str">
        <f t="shared" si="22"/>
        <v/>
      </c>
      <c r="CK16" s="47" t="str">
        <f t="shared" si="23"/>
        <v/>
      </c>
      <c r="CL16" s="47" t="str">
        <f t="shared" si="24"/>
        <v/>
      </c>
      <c r="CM16" s="20" t="s">
        <v>5</v>
      </c>
    </row>
    <row r="17" spans="1:92" s="18" customFormat="1" ht="25.5" x14ac:dyDescent="0.2">
      <c r="A17" s="45">
        <v>6</v>
      </c>
      <c r="B17" s="46" t="str">
        <f t="shared" si="3"/>
        <v/>
      </c>
      <c r="C17" s="67"/>
      <c r="D17" s="26"/>
      <c r="E17" s="70"/>
      <c r="F17" s="70"/>
      <c r="G17" s="193"/>
      <c r="H17" s="26"/>
      <c r="I17" s="191"/>
      <c r="J17" s="193"/>
      <c r="K17" s="27"/>
      <c r="L17" s="191"/>
      <c r="M17" s="27"/>
      <c r="N17" s="41"/>
      <c r="O17" s="27"/>
      <c r="P17" s="41"/>
      <c r="Q17" s="191"/>
      <c r="R17" s="191"/>
      <c r="S17" s="193"/>
      <c r="T17" s="193"/>
      <c r="U17" s="182"/>
      <c r="V17" s="191"/>
      <c r="W17" s="191"/>
      <c r="X17" s="193"/>
      <c r="Y17" s="193"/>
      <c r="Z17" s="193"/>
      <c r="AA17" s="193"/>
      <c r="AB17" s="193"/>
      <c r="AC17" s="193"/>
      <c r="AD17" s="193"/>
      <c r="AE17" s="193"/>
      <c r="AF17" s="193"/>
      <c r="AG17" s="193"/>
      <c r="AH17" s="193"/>
      <c r="AI17" s="193"/>
      <c r="AJ17" s="193"/>
      <c r="AK17" s="193"/>
      <c r="AL17" s="195"/>
      <c r="AM17" s="201"/>
      <c r="AN17" s="193"/>
      <c r="AO17" s="195"/>
      <c r="AP17" s="15"/>
      <c r="AQ17" s="16" t="str">
        <f t="shared" si="4"/>
        <v/>
      </c>
      <c r="AR17" s="16" t="str">
        <f t="shared" si="5"/>
        <v/>
      </c>
      <c r="AS17" s="16" t="str">
        <f t="shared" si="6"/>
        <v/>
      </c>
      <c r="AT17" s="16" t="str">
        <f t="shared" si="7"/>
        <v/>
      </c>
      <c r="AU17" s="16" t="str">
        <f t="shared" si="25"/>
        <v/>
      </c>
      <c r="AV17" s="16" t="str">
        <f t="shared" si="26"/>
        <v/>
      </c>
      <c r="AW17" s="16" t="str">
        <f t="shared" si="27"/>
        <v/>
      </c>
      <c r="AX17" s="16" t="str">
        <f t="shared" si="8"/>
        <v/>
      </c>
      <c r="AY17" s="16" t="str">
        <f t="shared" si="9"/>
        <v/>
      </c>
      <c r="AZ17" s="16" t="str">
        <f t="shared" si="28"/>
        <v/>
      </c>
      <c r="BA17" s="16" t="str">
        <f t="shared" si="10"/>
        <v/>
      </c>
      <c r="BB17" s="16" t="str">
        <f t="shared" si="11"/>
        <v/>
      </c>
      <c r="BC17" s="16" t="str">
        <f t="shared" si="12"/>
        <v/>
      </c>
      <c r="BD17" s="16" t="str">
        <f t="shared" si="13"/>
        <v/>
      </c>
      <c r="BE17" s="16" t="str">
        <f t="shared" si="29"/>
        <v/>
      </c>
      <c r="BF17" s="16" t="str">
        <f t="shared" si="30"/>
        <v/>
      </c>
      <c r="BG17" s="16" t="str">
        <f t="shared" si="31"/>
        <v/>
      </c>
      <c r="BH17" s="16" t="str">
        <f t="shared" si="32"/>
        <v/>
      </c>
      <c r="BI17" s="16" t="str">
        <f t="shared" si="33"/>
        <v/>
      </c>
      <c r="BJ17" s="16" t="str">
        <f t="shared" si="34"/>
        <v/>
      </c>
      <c r="BK17" s="16" t="str">
        <f t="shared" si="35"/>
        <v/>
      </c>
      <c r="BL17" s="16" t="str">
        <f t="shared" si="36"/>
        <v/>
      </c>
      <c r="BM17" s="16" t="str">
        <f t="shared" si="37"/>
        <v/>
      </c>
      <c r="BN17" s="16" t="str">
        <f t="shared" si="38"/>
        <v/>
      </c>
      <c r="BO17" s="65" t="str">
        <f t="shared" si="39"/>
        <v/>
      </c>
      <c r="BP17" s="65" t="str">
        <f t="shared" si="14"/>
        <v/>
      </c>
      <c r="BQ17" s="65" t="str">
        <f t="shared" si="15"/>
        <v/>
      </c>
      <c r="BR17" s="65" t="str">
        <f t="shared" si="16"/>
        <v/>
      </c>
      <c r="BS17" s="65" t="str">
        <f t="shared" si="17"/>
        <v/>
      </c>
      <c r="BT17" s="65" t="str">
        <f t="shared" si="18"/>
        <v/>
      </c>
      <c r="BU17" s="65" t="str">
        <f t="shared" si="19"/>
        <v/>
      </c>
      <c r="BV17" s="65" t="str">
        <f t="shared" si="20"/>
        <v/>
      </c>
      <c r="BW17" s="183" t="str">
        <f t="shared" si="40"/>
        <v/>
      </c>
      <c r="BX17" s="183" t="str">
        <f t="shared" si="41"/>
        <v/>
      </c>
      <c r="BY17" s="183" t="str">
        <f t="shared" si="42"/>
        <v/>
      </c>
      <c r="BZ17" s="183" t="str">
        <f t="shared" si="43"/>
        <v/>
      </c>
      <c r="CA17" s="16" t="str">
        <f t="shared" si="21"/>
        <v/>
      </c>
      <c r="CB17" s="16" t="str">
        <f t="shared" si="21"/>
        <v/>
      </c>
      <c r="CC17" s="16" t="str">
        <f t="shared" si="21"/>
        <v/>
      </c>
      <c r="CD17" s="17"/>
      <c r="CG17" s="37"/>
      <c r="CH17" s="37"/>
      <c r="CI17" s="37"/>
      <c r="CJ17" s="47" t="str">
        <f t="shared" si="22"/>
        <v/>
      </c>
      <c r="CK17" s="47" t="str">
        <f t="shared" si="23"/>
        <v/>
      </c>
      <c r="CL17" s="47" t="str">
        <f t="shared" si="24"/>
        <v/>
      </c>
      <c r="CM17" s="20" t="s">
        <v>5</v>
      </c>
    </row>
    <row r="18" spans="1:92" s="18" customFormat="1" ht="25.5" x14ac:dyDescent="0.2">
      <c r="A18" s="45">
        <v>7</v>
      </c>
      <c r="B18" s="46" t="str">
        <f t="shared" si="3"/>
        <v/>
      </c>
      <c r="C18" s="67"/>
      <c r="D18" s="26"/>
      <c r="E18" s="70"/>
      <c r="F18" s="70"/>
      <c r="G18" s="193"/>
      <c r="H18" s="26"/>
      <c r="I18" s="191"/>
      <c r="J18" s="193"/>
      <c r="K18" s="27"/>
      <c r="L18" s="191"/>
      <c r="M18" s="27"/>
      <c r="N18" s="41"/>
      <c r="O18" s="27"/>
      <c r="P18" s="41"/>
      <c r="Q18" s="191"/>
      <c r="R18" s="191"/>
      <c r="S18" s="193"/>
      <c r="T18" s="193"/>
      <c r="U18" s="182"/>
      <c r="V18" s="191"/>
      <c r="W18" s="191"/>
      <c r="X18" s="193"/>
      <c r="Y18" s="193"/>
      <c r="Z18" s="193"/>
      <c r="AA18" s="193"/>
      <c r="AB18" s="193"/>
      <c r="AC18" s="193"/>
      <c r="AD18" s="193"/>
      <c r="AE18" s="193"/>
      <c r="AF18" s="193"/>
      <c r="AG18" s="193"/>
      <c r="AH18" s="193"/>
      <c r="AI18" s="193"/>
      <c r="AJ18" s="193"/>
      <c r="AK18" s="193"/>
      <c r="AL18" s="195"/>
      <c r="AM18" s="201"/>
      <c r="AN18" s="193"/>
      <c r="AO18" s="195"/>
      <c r="AP18" s="15"/>
      <c r="AQ18" s="16" t="str">
        <f t="shared" si="4"/>
        <v/>
      </c>
      <c r="AR18" s="16" t="str">
        <f t="shared" si="5"/>
        <v/>
      </c>
      <c r="AS18" s="16" t="str">
        <f t="shared" si="6"/>
        <v/>
      </c>
      <c r="AT18" s="16" t="str">
        <f t="shared" si="7"/>
        <v/>
      </c>
      <c r="AU18" s="16" t="str">
        <f t="shared" si="25"/>
        <v/>
      </c>
      <c r="AV18" s="16" t="str">
        <f t="shared" si="26"/>
        <v/>
      </c>
      <c r="AW18" s="16" t="str">
        <f t="shared" si="27"/>
        <v/>
      </c>
      <c r="AX18" s="16" t="str">
        <f t="shared" si="8"/>
        <v/>
      </c>
      <c r="AY18" s="16" t="str">
        <f t="shared" si="9"/>
        <v/>
      </c>
      <c r="AZ18" s="16" t="str">
        <f t="shared" si="28"/>
        <v/>
      </c>
      <c r="BA18" s="16" t="str">
        <f t="shared" si="10"/>
        <v/>
      </c>
      <c r="BB18" s="16" t="str">
        <f t="shared" si="11"/>
        <v/>
      </c>
      <c r="BC18" s="16" t="str">
        <f t="shared" si="12"/>
        <v/>
      </c>
      <c r="BD18" s="16" t="str">
        <f t="shared" si="13"/>
        <v/>
      </c>
      <c r="BE18" s="16" t="str">
        <f t="shared" si="29"/>
        <v/>
      </c>
      <c r="BF18" s="16" t="str">
        <f t="shared" si="30"/>
        <v/>
      </c>
      <c r="BG18" s="16" t="str">
        <f t="shared" si="31"/>
        <v/>
      </c>
      <c r="BH18" s="16" t="str">
        <f t="shared" si="32"/>
        <v/>
      </c>
      <c r="BI18" s="16" t="str">
        <f t="shared" si="33"/>
        <v/>
      </c>
      <c r="BJ18" s="16" t="str">
        <f t="shared" si="34"/>
        <v/>
      </c>
      <c r="BK18" s="16" t="str">
        <f t="shared" si="35"/>
        <v/>
      </c>
      <c r="BL18" s="16" t="str">
        <f t="shared" si="36"/>
        <v/>
      </c>
      <c r="BM18" s="16" t="str">
        <f t="shared" si="37"/>
        <v/>
      </c>
      <c r="BN18" s="16" t="str">
        <f t="shared" si="38"/>
        <v/>
      </c>
      <c r="BO18" s="65" t="str">
        <f t="shared" si="39"/>
        <v/>
      </c>
      <c r="BP18" s="65" t="str">
        <f t="shared" si="14"/>
        <v/>
      </c>
      <c r="BQ18" s="65" t="str">
        <f t="shared" si="15"/>
        <v/>
      </c>
      <c r="BR18" s="65" t="str">
        <f t="shared" si="16"/>
        <v/>
      </c>
      <c r="BS18" s="65" t="str">
        <f t="shared" si="17"/>
        <v/>
      </c>
      <c r="BT18" s="65" t="str">
        <f t="shared" si="18"/>
        <v/>
      </c>
      <c r="BU18" s="65" t="str">
        <f t="shared" si="19"/>
        <v/>
      </c>
      <c r="BV18" s="65" t="str">
        <f t="shared" si="20"/>
        <v/>
      </c>
      <c r="BW18" s="183" t="str">
        <f t="shared" si="40"/>
        <v/>
      </c>
      <c r="BX18" s="183" t="str">
        <f t="shared" si="41"/>
        <v/>
      </c>
      <c r="BY18" s="183" t="str">
        <f t="shared" si="42"/>
        <v/>
      </c>
      <c r="BZ18" s="183" t="str">
        <f t="shared" si="43"/>
        <v/>
      </c>
      <c r="CA18" s="16" t="str">
        <f t="shared" si="21"/>
        <v/>
      </c>
      <c r="CB18" s="16" t="str">
        <f t="shared" si="21"/>
        <v/>
      </c>
      <c r="CC18" s="16" t="str">
        <f t="shared" si="21"/>
        <v/>
      </c>
      <c r="CD18" s="17"/>
      <c r="CG18" s="37"/>
      <c r="CH18" s="37"/>
      <c r="CI18" s="37"/>
      <c r="CJ18" s="47" t="str">
        <f t="shared" si="22"/>
        <v/>
      </c>
      <c r="CK18" s="47" t="str">
        <f t="shared" si="23"/>
        <v/>
      </c>
      <c r="CL18" s="47" t="str">
        <f t="shared" si="24"/>
        <v/>
      </c>
      <c r="CM18" s="20" t="s">
        <v>5</v>
      </c>
    </row>
    <row r="19" spans="1:92" s="18" customFormat="1" ht="25.5" x14ac:dyDescent="0.2">
      <c r="A19" s="45">
        <v>8</v>
      </c>
      <c r="B19" s="46" t="str">
        <f t="shared" si="3"/>
        <v/>
      </c>
      <c r="C19" s="67"/>
      <c r="D19" s="26"/>
      <c r="E19" s="70"/>
      <c r="F19" s="70"/>
      <c r="G19" s="193"/>
      <c r="H19" s="26"/>
      <c r="I19" s="191"/>
      <c r="J19" s="193"/>
      <c r="K19" s="27"/>
      <c r="L19" s="191"/>
      <c r="M19" s="27"/>
      <c r="N19" s="41"/>
      <c r="O19" s="27"/>
      <c r="P19" s="41"/>
      <c r="Q19" s="191"/>
      <c r="R19" s="191"/>
      <c r="S19" s="193"/>
      <c r="T19" s="193"/>
      <c r="U19" s="182"/>
      <c r="V19" s="191"/>
      <c r="W19" s="191"/>
      <c r="X19" s="193"/>
      <c r="Y19" s="193"/>
      <c r="Z19" s="193"/>
      <c r="AA19" s="193"/>
      <c r="AB19" s="193"/>
      <c r="AC19" s="193"/>
      <c r="AD19" s="193"/>
      <c r="AE19" s="193"/>
      <c r="AF19" s="193"/>
      <c r="AG19" s="193"/>
      <c r="AH19" s="193"/>
      <c r="AI19" s="193"/>
      <c r="AJ19" s="193"/>
      <c r="AK19" s="193"/>
      <c r="AL19" s="195"/>
      <c r="AM19" s="201"/>
      <c r="AN19" s="193"/>
      <c r="AO19" s="195"/>
      <c r="AP19" s="15"/>
      <c r="AQ19" s="16" t="str">
        <f t="shared" si="4"/>
        <v/>
      </c>
      <c r="AR19" s="16" t="str">
        <f t="shared" si="5"/>
        <v/>
      </c>
      <c r="AS19" s="16" t="str">
        <f t="shared" si="6"/>
        <v/>
      </c>
      <c r="AT19" s="16" t="str">
        <f t="shared" si="7"/>
        <v/>
      </c>
      <c r="AU19" s="16" t="str">
        <f t="shared" si="25"/>
        <v/>
      </c>
      <c r="AV19" s="16" t="str">
        <f t="shared" si="26"/>
        <v/>
      </c>
      <c r="AW19" s="16" t="str">
        <f t="shared" si="27"/>
        <v/>
      </c>
      <c r="AX19" s="16" t="str">
        <f t="shared" si="8"/>
        <v/>
      </c>
      <c r="AY19" s="16" t="str">
        <f t="shared" si="9"/>
        <v/>
      </c>
      <c r="AZ19" s="16" t="str">
        <f t="shared" si="28"/>
        <v/>
      </c>
      <c r="BA19" s="16" t="str">
        <f t="shared" si="10"/>
        <v/>
      </c>
      <c r="BB19" s="16" t="str">
        <f t="shared" si="11"/>
        <v/>
      </c>
      <c r="BC19" s="16" t="str">
        <f t="shared" si="12"/>
        <v/>
      </c>
      <c r="BD19" s="16" t="str">
        <f t="shared" si="13"/>
        <v/>
      </c>
      <c r="BE19" s="16" t="str">
        <f t="shared" si="29"/>
        <v/>
      </c>
      <c r="BF19" s="16" t="str">
        <f t="shared" si="30"/>
        <v/>
      </c>
      <c r="BG19" s="16" t="str">
        <f t="shared" si="31"/>
        <v/>
      </c>
      <c r="BH19" s="16" t="str">
        <f t="shared" si="32"/>
        <v/>
      </c>
      <c r="BI19" s="16" t="str">
        <f t="shared" si="33"/>
        <v/>
      </c>
      <c r="BJ19" s="16" t="str">
        <f t="shared" si="34"/>
        <v/>
      </c>
      <c r="BK19" s="16" t="str">
        <f t="shared" si="35"/>
        <v/>
      </c>
      <c r="BL19" s="16" t="str">
        <f t="shared" si="36"/>
        <v/>
      </c>
      <c r="BM19" s="16" t="str">
        <f t="shared" si="37"/>
        <v/>
      </c>
      <c r="BN19" s="16" t="str">
        <f t="shared" si="38"/>
        <v/>
      </c>
      <c r="BO19" s="65" t="str">
        <f t="shared" si="39"/>
        <v/>
      </c>
      <c r="BP19" s="65" t="str">
        <f t="shared" si="14"/>
        <v/>
      </c>
      <c r="BQ19" s="65" t="str">
        <f t="shared" si="15"/>
        <v/>
      </c>
      <c r="BR19" s="65" t="str">
        <f t="shared" si="16"/>
        <v/>
      </c>
      <c r="BS19" s="65" t="str">
        <f t="shared" si="17"/>
        <v/>
      </c>
      <c r="BT19" s="65" t="str">
        <f t="shared" si="18"/>
        <v/>
      </c>
      <c r="BU19" s="65" t="str">
        <f t="shared" si="19"/>
        <v/>
      </c>
      <c r="BV19" s="65" t="str">
        <f t="shared" si="20"/>
        <v/>
      </c>
      <c r="BW19" s="183" t="str">
        <f t="shared" si="40"/>
        <v/>
      </c>
      <c r="BX19" s="183" t="str">
        <f t="shared" si="41"/>
        <v/>
      </c>
      <c r="BY19" s="183" t="str">
        <f t="shared" si="42"/>
        <v/>
      </c>
      <c r="BZ19" s="183" t="str">
        <f t="shared" si="43"/>
        <v/>
      </c>
      <c r="CA19" s="16" t="str">
        <f t="shared" si="21"/>
        <v/>
      </c>
      <c r="CB19" s="16" t="str">
        <f t="shared" si="21"/>
        <v/>
      </c>
      <c r="CC19" s="16" t="str">
        <f t="shared" si="21"/>
        <v/>
      </c>
      <c r="CD19" s="17"/>
      <c r="CG19" s="37"/>
      <c r="CH19" s="37"/>
      <c r="CI19" s="37"/>
      <c r="CJ19" s="47" t="str">
        <f t="shared" si="22"/>
        <v/>
      </c>
      <c r="CK19" s="47" t="str">
        <f t="shared" si="23"/>
        <v/>
      </c>
      <c r="CL19" s="47" t="str">
        <f t="shared" si="24"/>
        <v/>
      </c>
      <c r="CM19" s="20" t="s">
        <v>5</v>
      </c>
    </row>
    <row r="20" spans="1:92" s="18" customFormat="1" ht="25.5" x14ac:dyDescent="0.2">
      <c r="A20" s="45">
        <v>9</v>
      </c>
      <c r="B20" s="46" t="str">
        <f t="shared" si="3"/>
        <v/>
      </c>
      <c r="C20" s="67"/>
      <c r="D20" s="26"/>
      <c r="E20" s="70"/>
      <c r="F20" s="70"/>
      <c r="G20" s="193"/>
      <c r="H20" s="26"/>
      <c r="I20" s="191"/>
      <c r="J20" s="193"/>
      <c r="K20" s="27"/>
      <c r="L20" s="191"/>
      <c r="M20" s="27"/>
      <c r="N20" s="41"/>
      <c r="O20" s="27"/>
      <c r="P20" s="41"/>
      <c r="Q20" s="191"/>
      <c r="R20" s="191"/>
      <c r="S20" s="193"/>
      <c r="T20" s="193"/>
      <c r="U20" s="182"/>
      <c r="V20" s="191"/>
      <c r="W20" s="191"/>
      <c r="X20" s="193"/>
      <c r="Y20" s="193"/>
      <c r="Z20" s="193"/>
      <c r="AA20" s="193"/>
      <c r="AB20" s="193"/>
      <c r="AC20" s="193"/>
      <c r="AD20" s="193"/>
      <c r="AE20" s="193"/>
      <c r="AF20" s="193"/>
      <c r="AG20" s="193"/>
      <c r="AH20" s="193"/>
      <c r="AI20" s="193"/>
      <c r="AJ20" s="193"/>
      <c r="AK20" s="193"/>
      <c r="AL20" s="195"/>
      <c r="AM20" s="201"/>
      <c r="AN20" s="193"/>
      <c r="AO20" s="195"/>
      <c r="AP20" s="15"/>
      <c r="AQ20" s="16" t="str">
        <f t="shared" si="4"/>
        <v/>
      </c>
      <c r="AR20" s="16" t="str">
        <f t="shared" si="5"/>
        <v/>
      </c>
      <c r="AS20" s="16" t="str">
        <f t="shared" si="6"/>
        <v/>
      </c>
      <c r="AT20" s="16" t="str">
        <f t="shared" si="7"/>
        <v/>
      </c>
      <c r="AU20" s="16" t="str">
        <f t="shared" si="25"/>
        <v/>
      </c>
      <c r="AV20" s="16" t="str">
        <f t="shared" si="26"/>
        <v/>
      </c>
      <c r="AW20" s="16" t="str">
        <f t="shared" si="27"/>
        <v/>
      </c>
      <c r="AX20" s="16" t="str">
        <f t="shared" si="8"/>
        <v/>
      </c>
      <c r="AY20" s="16" t="str">
        <f t="shared" si="9"/>
        <v/>
      </c>
      <c r="AZ20" s="16" t="str">
        <f t="shared" si="28"/>
        <v/>
      </c>
      <c r="BA20" s="16" t="str">
        <f t="shared" si="10"/>
        <v/>
      </c>
      <c r="BB20" s="16" t="str">
        <f t="shared" si="11"/>
        <v/>
      </c>
      <c r="BC20" s="16" t="str">
        <f t="shared" si="12"/>
        <v/>
      </c>
      <c r="BD20" s="16" t="str">
        <f t="shared" si="13"/>
        <v/>
      </c>
      <c r="BE20" s="16" t="str">
        <f t="shared" si="29"/>
        <v/>
      </c>
      <c r="BF20" s="16" t="str">
        <f t="shared" si="30"/>
        <v/>
      </c>
      <c r="BG20" s="16" t="str">
        <f t="shared" si="31"/>
        <v/>
      </c>
      <c r="BH20" s="16" t="str">
        <f t="shared" si="32"/>
        <v/>
      </c>
      <c r="BI20" s="16" t="str">
        <f t="shared" si="33"/>
        <v/>
      </c>
      <c r="BJ20" s="16" t="str">
        <f t="shared" si="34"/>
        <v/>
      </c>
      <c r="BK20" s="16" t="str">
        <f t="shared" si="35"/>
        <v/>
      </c>
      <c r="BL20" s="16" t="str">
        <f t="shared" si="36"/>
        <v/>
      </c>
      <c r="BM20" s="16" t="str">
        <f t="shared" si="37"/>
        <v/>
      </c>
      <c r="BN20" s="16" t="str">
        <f t="shared" si="38"/>
        <v/>
      </c>
      <c r="BO20" s="65" t="str">
        <f t="shared" si="39"/>
        <v/>
      </c>
      <c r="BP20" s="65" t="str">
        <f t="shared" si="14"/>
        <v/>
      </c>
      <c r="BQ20" s="65" t="str">
        <f t="shared" si="15"/>
        <v/>
      </c>
      <c r="BR20" s="65" t="str">
        <f t="shared" si="16"/>
        <v/>
      </c>
      <c r="BS20" s="65" t="str">
        <f t="shared" si="17"/>
        <v/>
      </c>
      <c r="BT20" s="65" t="str">
        <f t="shared" si="18"/>
        <v/>
      </c>
      <c r="BU20" s="65" t="str">
        <f t="shared" si="19"/>
        <v/>
      </c>
      <c r="BV20" s="65" t="str">
        <f t="shared" si="20"/>
        <v/>
      </c>
      <c r="BW20" s="183" t="str">
        <f t="shared" si="40"/>
        <v/>
      </c>
      <c r="BX20" s="183" t="str">
        <f t="shared" si="41"/>
        <v/>
      </c>
      <c r="BY20" s="183" t="str">
        <f t="shared" si="42"/>
        <v/>
      </c>
      <c r="BZ20" s="183" t="str">
        <f t="shared" si="43"/>
        <v/>
      </c>
      <c r="CA20" s="16" t="str">
        <f t="shared" si="21"/>
        <v/>
      </c>
      <c r="CB20" s="16" t="str">
        <f t="shared" si="21"/>
        <v/>
      </c>
      <c r="CC20" s="16" t="str">
        <f t="shared" si="21"/>
        <v/>
      </c>
      <c r="CD20" s="17"/>
      <c r="CG20" s="37"/>
      <c r="CH20" s="37"/>
      <c r="CI20" s="37"/>
      <c r="CJ20" s="47" t="str">
        <f t="shared" si="22"/>
        <v/>
      </c>
      <c r="CK20" s="47" t="str">
        <f t="shared" si="23"/>
        <v/>
      </c>
      <c r="CL20" s="47" t="str">
        <f t="shared" si="24"/>
        <v/>
      </c>
      <c r="CM20" s="20" t="s">
        <v>5</v>
      </c>
    </row>
    <row r="21" spans="1:92" s="18" customFormat="1" ht="25.5" x14ac:dyDescent="0.2">
      <c r="A21" s="45">
        <v>10</v>
      </c>
      <c r="B21" s="46" t="str">
        <f t="shared" si="3"/>
        <v/>
      </c>
      <c r="C21" s="67"/>
      <c r="D21" s="26"/>
      <c r="E21" s="70"/>
      <c r="F21" s="70"/>
      <c r="G21" s="193"/>
      <c r="H21" s="26"/>
      <c r="I21" s="191"/>
      <c r="J21" s="193"/>
      <c r="K21" s="27"/>
      <c r="L21" s="191"/>
      <c r="M21" s="27"/>
      <c r="N21" s="41"/>
      <c r="O21" s="27"/>
      <c r="P21" s="41"/>
      <c r="Q21" s="191"/>
      <c r="R21" s="191"/>
      <c r="S21" s="193"/>
      <c r="T21" s="193"/>
      <c r="U21" s="182"/>
      <c r="V21" s="191"/>
      <c r="W21" s="191"/>
      <c r="X21" s="193"/>
      <c r="Y21" s="193"/>
      <c r="Z21" s="193"/>
      <c r="AA21" s="193"/>
      <c r="AB21" s="193"/>
      <c r="AC21" s="193"/>
      <c r="AD21" s="193"/>
      <c r="AE21" s="193"/>
      <c r="AF21" s="193"/>
      <c r="AG21" s="193"/>
      <c r="AH21" s="193"/>
      <c r="AI21" s="193"/>
      <c r="AJ21" s="193"/>
      <c r="AK21" s="193"/>
      <c r="AL21" s="195"/>
      <c r="AM21" s="201"/>
      <c r="AN21" s="193"/>
      <c r="AO21" s="195"/>
      <c r="AP21" s="15"/>
      <c r="AQ21" s="16" t="str">
        <f t="shared" si="4"/>
        <v/>
      </c>
      <c r="AR21" s="16" t="str">
        <f t="shared" si="5"/>
        <v/>
      </c>
      <c r="AS21" s="16" t="str">
        <f t="shared" si="6"/>
        <v/>
      </c>
      <c r="AT21" s="16" t="str">
        <f t="shared" si="7"/>
        <v/>
      </c>
      <c r="AU21" s="16" t="str">
        <f t="shared" si="25"/>
        <v/>
      </c>
      <c r="AV21" s="16" t="str">
        <f t="shared" si="26"/>
        <v/>
      </c>
      <c r="AW21" s="16" t="str">
        <f t="shared" si="27"/>
        <v/>
      </c>
      <c r="AX21" s="16" t="str">
        <f t="shared" si="8"/>
        <v/>
      </c>
      <c r="AY21" s="16" t="str">
        <f t="shared" si="9"/>
        <v/>
      </c>
      <c r="AZ21" s="16" t="str">
        <f t="shared" si="28"/>
        <v/>
      </c>
      <c r="BA21" s="16" t="str">
        <f t="shared" si="10"/>
        <v/>
      </c>
      <c r="BB21" s="16" t="str">
        <f t="shared" si="11"/>
        <v/>
      </c>
      <c r="BC21" s="16" t="str">
        <f t="shared" si="12"/>
        <v/>
      </c>
      <c r="BD21" s="16" t="str">
        <f t="shared" si="13"/>
        <v/>
      </c>
      <c r="BE21" s="16" t="str">
        <f t="shared" si="29"/>
        <v/>
      </c>
      <c r="BF21" s="16" t="str">
        <f t="shared" si="30"/>
        <v/>
      </c>
      <c r="BG21" s="16" t="str">
        <f t="shared" si="31"/>
        <v/>
      </c>
      <c r="BH21" s="16" t="str">
        <f t="shared" si="32"/>
        <v/>
      </c>
      <c r="BI21" s="16" t="str">
        <f t="shared" si="33"/>
        <v/>
      </c>
      <c r="BJ21" s="16" t="str">
        <f t="shared" si="34"/>
        <v/>
      </c>
      <c r="BK21" s="16" t="str">
        <f t="shared" si="35"/>
        <v/>
      </c>
      <c r="BL21" s="16" t="str">
        <f t="shared" si="36"/>
        <v/>
      </c>
      <c r="BM21" s="16" t="str">
        <f t="shared" si="37"/>
        <v/>
      </c>
      <c r="BN21" s="16" t="str">
        <f t="shared" si="38"/>
        <v/>
      </c>
      <c r="BO21" s="65" t="str">
        <f t="shared" si="39"/>
        <v/>
      </c>
      <c r="BP21" s="65" t="str">
        <f t="shared" si="14"/>
        <v/>
      </c>
      <c r="BQ21" s="65" t="str">
        <f t="shared" si="15"/>
        <v/>
      </c>
      <c r="BR21" s="65" t="str">
        <f t="shared" si="16"/>
        <v/>
      </c>
      <c r="BS21" s="65" t="str">
        <f t="shared" si="17"/>
        <v/>
      </c>
      <c r="BT21" s="65" t="str">
        <f t="shared" si="18"/>
        <v/>
      </c>
      <c r="BU21" s="65" t="str">
        <f t="shared" si="19"/>
        <v/>
      </c>
      <c r="BV21" s="65" t="str">
        <f t="shared" si="20"/>
        <v/>
      </c>
      <c r="BW21" s="183" t="str">
        <f t="shared" si="40"/>
        <v/>
      </c>
      <c r="BX21" s="183" t="str">
        <f t="shared" si="41"/>
        <v/>
      </c>
      <c r="BY21" s="183" t="str">
        <f t="shared" si="42"/>
        <v/>
      </c>
      <c r="BZ21" s="183" t="str">
        <f t="shared" si="43"/>
        <v/>
      </c>
      <c r="CA21" s="16" t="str">
        <f t="shared" si="21"/>
        <v/>
      </c>
      <c r="CB21" s="16" t="str">
        <f t="shared" si="21"/>
        <v/>
      </c>
      <c r="CC21" s="16" t="str">
        <f t="shared" si="21"/>
        <v/>
      </c>
      <c r="CD21" s="17"/>
      <c r="CG21" s="37"/>
      <c r="CH21" s="37"/>
      <c r="CI21" s="37"/>
      <c r="CJ21" s="47" t="str">
        <f t="shared" si="22"/>
        <v/>
      </c>
      <c r="CK21" s="47" t="str">
        <f t="shared" si="23"/>
        <v/>
      </c>
      <c r="CL21" s="47" t="str">
        <f t="shared" si="24"/>
        <v/>
      </c>
      <c r="CM21" s="20" t="s">
        <v>5</v>
      </c>
    </row>
    <row r="22" spans="1:92" s="18" customFormat="1" ht="25.5" x14ac:dyDescent="0.2">
      <c r="A22" s="45">
        <v>11</v>
      </c>
      <c r="B22" s="46" t="str">
        <f t="shared" si="3"/>
        <v/>
      </c>
      <c r="C22" s="67"/>
      <c r="D22" s="26"/>
      <c r="E22" s="70"/>
      <c r="F22" s="70"/>
      <c r="G22" s="193"/>
      <c r="H22" s="26"/>
      <c r="I22" s="191"/>
      <c r="J22" s="193"/>
      <c r="K22" s="27"/>
      <c r="L22" s="191"/>
      <c r="M22" s="27"/>
      <c r="N22" s="41"/>
      <c r="O22" s="27"/>
      <c r="P22" s="41"/>
      <c r="Q22" s="191"/>
      <c r="R22" s="191"/>
      <c r="S22" s="193"/>
      <c r="T22" s="193"/>
      <c r="U22" s="182"/>
      <c r="V22" s="191"/>
      <c r="W22" s="191"/>
      <c r="X22" s="193"/>
      <c r="Y22" s="193"/>
      <c r="Z22" s="193"/>
      <c r="AA22" s="193"/>
      <c r="AB22" s="193"/>
      <c r="AC22" s="193"/>
      <c r="AD22" s="193"/>
      <c r="AE22" s="193"/>
      <c r="AF22" s="193"/>
      <c r="AG22" s="193"/>
      <c r="AH22" s="193"/>
      <c r="AI22" s="193"/>
      <c r="AJ22" s="193"/>
      <c r="AK22" s="193"/>
      <c r="AL22" s="195"/>
      <c r="AM22" s="201"/>
      <c r="AN22" s="193"/>
      <c r="AO22" s="195"/>
      <c r="AP22" s="15"/>
      <c r="AQ22" s="16" t="str">
        <f t="shared" si="4"/>
        <v/>
      </c>
      <c r="AR22" s="16" t="str">
        <f t="shared" si="5"/>
        <v/>
      </c>
      <c r="AS22" s="16" t="str">
        <f t="shared" si="6"/>
        <v/>
      </c>
      <c r="AT22" s="16" t="str">
        <f t="shared" si="7"/>
        <v/>
      </c>
      <c r="AU22" s="16" t="str">
        <f t="shared" si="25"/>
        <v/>
      </c>
      <c r="AV22" s="16" t="str">
        <f t="shared" si="26"/>
        <v/>
      </c>
      <c r="AW22" s="16" t="str">
        <f t="shared" si="27"/>
        <v/>
      </c>
      <c r="AX22" s="16" t="str">
        <f t="shared" si="8"/>
        <v/>
      </c>
      <c r="AY22" s="16" t="str">
        <f t="shared" si="9"/>
        <v/>
      </c>
      <c r="AZ22" s="16" t="str">
        <f t="shared" si="28"/>
        <v/>
      </c>
      <c r="BA22" s="16" t="str">
        <f t="shared" si="10"/>
        <v/>
      </c>
      <c r="BB22" s="16" t="str">
        <f t="shared" si="11"/>
        <v/>
      </c>
      <c r="BC22" s="16" t="str">
        <f t="shared" si="12"/>
        <v/>
      </c>
      <c r="BD22" s="16" t="str">
        <f t="shared" si="13"/>
        <v/>
      </c>
      <c r="BE22" s="16" t="str">
        <f t="shared" si="29"/>
        <v/>
      </c>
      <c r="BF22" s="16" t="str">
        <f t="shared" si="30"/>
        <v/>
      </c>
      <c r="BG22" s="16" t="str">
        <f t="shared" si="31"/>
        <v/>
      </c>
      <c r="BH22" s="16" t="str">
        <f t="shared" si="32"/>
        <v/>
      </c>
      <c r="BI22" s="16" t="str">
        <f t="shared" si="33"/>
        <v/>
      </c>
      <c r="BJ22" s="16" t="str">
        <f t="shared" si="34"/>
        <v/>
      </c>
      <c r="BK22" s="16" t="str">
        <f t="shared" si="35"/>
        <v/>
      </c>
      <c r="BL22" s="16" t="str">
        <f t="shared" si="36"/>
        <v/>
      </c>
      <c r="BM22" s="16" t="str">
        <f t="shared" si="37"/>
        <v/>
      </c>
      <c r="BN22" s="16" t="str">
        <f t="shared" si="38"/>
        <v/>
      </c>
      <c r="BO22" s="65" t="str">
        <f t="shared" si="39"/>
        <v/>
      </c>
      <c r="BP22" s="65" t="str">
        <f t="shared" si="14"/>
        <v/>
      </c>
      <c r="BQ22" s="65" t="str">
        <f t="shared" si="15"/>
        <v/>
      </c>
      <c r="BR22" s="65" t="str">
        <f t="shared" si="16"/>
        <v/>
      </c>
      <c r="BS22" s="65" t="str">
        <f t="shared" si="17"/>
        <v/>
      </c>
      <c r="BT22" s="65" t="str">
        <f t="shared" si="18"/>
        <v/>
      </c>
      <c r="BU22" s="65" t="str">
        <f t="shared" si="19"/>
        <v/>
      </c>
      <c r="BV22" s="65" t="str">
        <f t="shared" si="20"/>
        <v/>
      </c>
      <c r="BW22" s="183" t="str">
        <f t="shared" si="40"/>
        <v/>
      </c>
      <c r="BX22" s="183" t="str">
        <f t="shared" si="41"/>
        <v/>
      </c>
      <c r="BY22" s="183" t="str">
        <f t="shared" si="42"/>
        <v/>
      </c>
      <c r="BZ22" s="183" t="str">
        <f t="shared" si="43"/>
        <v/>
      </c>
      <c r="CA22" s="16" t="str">
        <f t="shared" si="21"/>
        <v/>
      </c>
      <c r="CB22" s="16" t="str">
        <f t="shared" si="21"/>
        <v/>
      </c>
      <c r="CC22" s="16" t="str">
        <f t="shared" si="21"/>
        <v/>
      </c>
      <c r="CD22" s="17"/>
      <c r="CG22" s="37"/>
      <c r="CH22" s="37"/>
      <c r="CI22" s="37"/>
      <c r="CJ22" s="47" t="str">
        <f t="shared" si="22"/>
        <v/>
      </c>
      <c r="CK22" s="47" t="str">
        <f t="shared" si="23"/>
        <v/>
      </c>
      <c r="CL22" s="47" t="str">
        <f t="shared" si="24"/>
        <v/>
      </c>
      <c r="CM22" s="20" t="s">
        <v>5</v>
      </c>
    </row>
    <row r="23" spans="1:92" s="18" customFormat="1" ht="25.5" x14ac:dyDescent="0.2">
      <c r="A23" s="45">
        <v>12</v>
      </c>
      <c r="B23" s="46" t="str">
        <f t="shared" si="3"/>
        <v/>
      </c>
      <c r="C23" s="67"/>
      <c r="D23" s="26"/>
      <c r="E23" s="70"/>
      <c r="F23" s="70"/>
      <c r="G23" s="193"/>
      <c r="H23" s="26"/>
      <c r="I23" s="191"/>
      <c r="J23" s="193"/>
      <c r="K23" s="27"/>
      <c r="L23" s="191"/>
      <c r="M23" s="27"/>
      <c r="N23" s="41"/>
      <c r="O23" s="27"/>
      <c r="P23" s="41"/>
      <c r="Q23" s="191"/>
      <c r="R23" s="191"/>
      <c r="S23" s="193"/>
      <c r="T23" s="193"/>
      <c r="U23" s="182"/>
      <c r="V23" s="191"/>
      <c r="W23" s="191"/>
      <c r="X23" s="193"/>
      <c r="Y23" s="193"/>
      <c r="Z23" s="193"/>
      <c r="AA23" s="193"/>
      <c r="AB23" s="193"/>
      <c r="AC23" s="193"/>
      <c r="AD23" s="193"/>
      <c r="AE23" s="193"/>
      <c r="AF23" s="193"/>
      <c r="AG23" s="193"/>
      <c r="AH23" s="193"/>
      <c r="AI23" s="193"/>
      <c r="AJ23" s="193"/>
      <c r="AK23" s="193"/>
      <c r="AL23" s="195"/>
      <c r="AM23" s="201"/>
      <c r="AN23" s="193"/>
      <c r="AO23" s="195"/>
      <c r="AP23" s="15"/>
      <c r="AQ23" s="16" t="str">
        <f t="shared" si="4"/>
        <v/>
      </c>
      <c r="AR23" s="16" t="str">
        <f t="shared" si="5"/>
        <v/>
      </c>
      <c r="AS23" s="16" t="str">
        <f t="shared" si="6"/>
        <v/>
      </c>
      <c r="AT23" s="16" t="str">
        <f t="shared" si="7"/>
        <v/>
      </c>
      <c r="AU23" s="16" t="str">
        <f t="shared" si="25"/>
        <v/>
      </c>
      <c r="AV23" s="16" t="str">
        <f t="shared" si="26"/>
        <v/>
      </c>
      <c r="AW23" s="16" t="str">
        <f t="shared" si="27"/>
        <v/>
      </c>
      <c r="AX23" s="16" t="str">
        <f t="shared" si="8"/>
        <v/>
      </c>
      <c r="AY23" s="16" t="str">
        <f t="shared" si="9"/>
        <v/>
      </c>
      <c r="AZ23" s="16" t="str">
        <f t="shared" si="28"/>
        <v/>
      </c>
      <c r="BA23" s="16" t="str">
        <f t="shared" si="10"/>
        <v/>
      </c>
      <c r="BB23" s="16" t="str">
        <f t="shared" si="11"/>
        <v/>
      </c>
      <c r="BC23" s="16" t="str">
        <f t="shared" si="12"/>
        <v/>
      </c>
      <c r="BD23" s="16" t="str">
        <f t="shared" si="13"/>
        <v/>
      </c>
      <c r="BE23" s="16" t="str">
        <f t="shared" si="29"/>
        <v/>
      </c>
      <c r="BF23" s="16" t="str">
        <f t="shared" si="30"/>
        <v/>
      </c>
      <c r="BG23" s="16" t="str">
        <f t="shared" si="31"/>
        <v/>
      </c>
      <c r="BH23" s="16" t="str">
        <f t="shared" si="32"/>
        <v/>
      </c>
      <c r="BI23" s="16" t="str">
        <f t="shared" si="33"/>
        <v/>
      </c>
      <c r="BJ23" s="16" t="str">
        <f t="shared" si="34"/>
        <v/>
      </c>
      <c r="BK23" s="16" t="str">
        <f t="shared" si="35"/>
        <v/>
      </c>
      <c r="BL23" s="16" t="str">
        <f t="shared" si="36"/>
        <v/>
      </c>
      <c r="BM23" s="16" t="str">
        <f t="shared" si="37"/>
        <v/>
      </c>
      <c r="BN23" s="16" t="str">
        <f t="shared" si="38"/>
        <v/>
      </c>
      <c r="BO23" s="65" t="str">
        <f t="shared" si="39"/>
        <v/>
      </c>
      <c r="BP23" s="65" t="str">
        <f t="shared" si="14"/>
        <v/>
      </c>
      <c r="BQ23" s="65" t="str">
        <f t="shared" si="15"/>
        <v/>
      </c>
      <c r="BR23" s="65" t="str">
        <f t="shared" si="16"/>
        <v/>
      </c>
      <c r="BS23" s="65" t="str">
        <f t="shared" si="17"/>
        <v/>
      </c>
      <c r="BT23" s="65" t="str">
        <f t="shared" si="18"/>
        <v/>
      </c>
      <c r="BU23" s="65" t="str">
        <f t="shared" si="19"/>
        <v/>
      </c>
      <c r="BV23" s="65" t="str">
        <f t="shared" si="20"/>
        <v/>
      </c>
      <c r="BW23" s="183" t="str">
        <f t="shared" si="40"/>
        <v/>
      </c>
      <c r="BX23" s="183" t="str">
        <f t="shared" si="41"/>
        <v/>
      </c>
      <c r="BY23" s="183" t="str">
        <f t="shared" si="42"/>
        <v/>
      </c>
      <c r="BZ23" s="183" t="str">
        <f t="shared" si="43"/>
        <v/>
      </c>
      <c r="CA23" s="16" t="str">
        <f t="shared" si="21"/>
        <v/>
      </c>
      <c r="CB23" s="16" t="str">
        <f t="shared" si="21"/>
        <v/>
      </c>
      <c r="CC23" s="16" t="str">
        <f t="shared" si="21"/>
        <v/>
      </c>
      <c r="CD23" s="17"/>
      <c r="CG23" s="37"/>
      <c r="CH23" s="37"/>
      <c r="CI23" s="37"/>
      <c r="CJ23" s="47" t="str">
        <f t="shared" si="22"/>
        <v/>
      </c>
      <c r="CK23" s="47" t="str">
        <f t="shared" si="23"/>
        <v/>
      </c>
      <c r="CL23" s="47" t="str">
        <f t="shared" si="24"/>
        <v/>
      </c>
      <c r="CM23" s="20" t="s">
        <v>5</v>
      </c>
    </row>
    <row r="24" spans="1:92" s="18" customFormat="1" ht="25.5" x14ac:dyDescent="0.2">
      <c r="A24" s="45">
        <v>13</v>
      </c>
      <c r="B24" s="46" t="str">
        <f t="shared" si="3"/>
        <v/>
      </c>
      <c r="C24" s="67"/>
      <c r="D24" s="26"/>
      <c r="E24" s="70"/>
      <c r="F24" s="70"/>
      <c r="G24" s="193"/>
      <c r="H24" s="26"/>
      <c r="I24" s="191"/>
      <c r="J24" s="193"/>
      <c r="K24" s="27"/>
      <c r="L24" s="191"/>
      <c r="M24" s="27"/>
      <c r="N24" s="41"/>
      <c r="O24" s="27"/>
      <c r="P24" s="41"/>
      <c r="Q24" s="191"/>
      <c r="R24" s="191"/>
      <c r="S24" s="193"/>
      <c r="T24" s="193"/>
      <c r="U24" s="182"/>
      <c r="V24" s="191"/>
      <c r="W24" s="191"/>
      <c r="X24" s="193"/>
      <c r="Y24" s="193"/>
      <c r="Z24" s="193"/>
      <c r="AA24" s="193"/>
      <c r="AB24" s="193"/>
      <c r="AC24" s="193"/>
      <c r="AD24" s="193"/>
      <c r="AE24" s="193"/>
      <c r="AF24" s="193"/>
      <c r="AG24" s="193"/>
      <c r="AH24" s="193"/>
      <c r="AI24" s="193"/>
      <c r="AJ24" s="193"/>
      <c r="AK24" s="193"/>
      <c r="AL24" s="195"/>
      <c r="AM24" s="201"/>
      <c r="AN24" s="193"/>
      <c r="AO24" s="195"/>
      <c r="AP24" s="15"/>
      <c r="AQ24" s="16" t="str">
        <f t="shared" si="4"/>
        <v/>
      </c>
      <c r="AR24" s="16" t="str">
        <f t="shared" si="5"/>
        <v/>
      </c>
      <c r="AS24" s="16" t="str">
        <f t="shared" si="6"/>
        <v/>
      </c>
      <c r="AT24" s="16" t="str">
        <f t="shared" si="7"/>
        <v/>
      </c>
      <c r="AU24" s="16" t="str">
        <f t="shared" si="25"/>
        <v/>
      </c>
      <c r="AV24" s="16" t="str">
        <f t="shared" si="26"/>
        <v/>
      </c>
      <c r="AW24" s="16" t="str">
        <f t="shared" si="27"/>
        <v/>
      </c>
      <c r="AX24" s="16" t="str">
        <f t="shared" si="8"/>
        <v/>
      </c>
      <c r="AY24" s="16" t="str">
        <f t="shared" si="9"/>
        <v/>
      </c>
      <c r="AZ24" s="16" t="str">
        <f t="shared" si="28"/>
        <v/>
      </c>
      <c r="BA24" s="16" t="str">
        <f t="shared" si="10"/>
        <v/>
      </c>
      <c r="BB24" s="16" t="str">
        <f t="shared" si="11"/>
        <v/>
      </c>
      <c r="BC24" s="16" t="str">
        <f t="shared" si="12"/>
        <v/>
      </c>
      <c r="BD24" s="16" t="str">
        <f t="shared" si="13"/>
        <v/>
      </c>
      <c r="BE24" s="16" t="str">
        <f t="shared" si="29"/>
        <v/>
      </c>
      <c r="BF24" s="16" t="str">
        <f t="shared" si="30"/>
        <v/>
      </c>
      <c r="BG24" s="16" t="str">
        <f t="shared" si="31"/>
        <v/>
      </c>
      <c r="BH24" s="16" t="str">
        <f t="shared" si="32"/>
        <v/>
      </c>
      <c r="BI24" s="16" t="str">
        <f t="shared" si="33"/>
        <v/>
      </c>
      <c r="BJ24" s="16" t="str">
        <f t="shared" si="34"/>
        <v/>
      </c>
      <c r="BK24" s="16" t="str">
        <f t="shared" si="35"/>
        <v/>
      </c>
      <c r="BL24" s="16" t="str">
        <f t="shared" si="36"/>
        <v/>
      </c>
      <c r="BM24" s="16" t="str">
        <f t="shared" si="37"/>
        <v/>
      </c>
      <c r="BN24" s="16" t="str">
        <f t="shared" si="38"/>
        <v/>
      </c>
      <c r="BO24" s="65" t="str">
        <f t="shared" si="39"/>
        <v/>
      </c>
      <c r="BP24" s="65" t="str">
        <f t="shared" si="14"/>
        <v/>
      </c>
      <c r="BQ24" s="65" t="str">
        <f t="shared" si="15"/>
        <v/>
      </c>
      <c r="BR24" s="65" t="str">
        <f t="shared" si="16"/>
        <v/>
      </c>
      <c r="BS24" s="65" t="str">
        <f t="shared" si="17"/>
        <v/>
      </c>
      <c r="BT24" s="65" t="str">
        <f t="shared" si="18"/>
        <v/>
      </c>
      <c r="BU24" s="65" t="str">
        <f t="shared" si="19"/>
        <v/>
      </c>
      <c r="BV24" s="65" t="str">
        <f t="shared" si="20"/>
        <v/>
      </c>
      <c r="BW24" s="183" t="str">
        <f t="shared" si="40"/>
        <v/>
      </c>
      <c r="BX24" s="183" t="str">
        <f t="shared" si="41"/>
        <v/>
      </c>
      <c r="BY24" s="183" t="str">
        <f t="shared" si="42"/>
        <v/>
      </c>
      <c r="BZ24" s="183" t="str">
        <f t="shared" si="43"/>
        <v/>
      </c>
      <c r="CA24" s="16" t="str">
        <f t="shared" si="21"/>
        <v/>
      </c>
      <c r="CB24" s="16" t="str">
        <f t="shared" si="21"/>
        <v/>
      </c>
      <c r="CC24" s="16" t="str">
        <f t="shared" si="21"/>
        <v/>
      </c>
      <c r="CD24" s="17"/>
      <c r="CG24" s="37"/>
      <c r="CH24" s="37"/>
      <c r="CI24" s="37"/>
      <c r="CJ24" s="47" t="str">
        <f t="shared" si="22"/>
        <v/>
      </c>
      <c r="CK24" s="47" t="str">
        <f t="shared" si="23"/>
        <v/>
      </c>
      <c r="CL24" s="47" t="str">
        <f t="shared" si="24"/>
        <v/>
      </c>
      <c r="CM24" s="20" t="s">
        <v>5</v>
      </c>
    </row>
    <row r="25" spans="1:92" s="18" customFormat="1" ht="25.5" x14ac:dyDescent="0.2">
      <c r="A25" s="45">
        <v>14</v>
      </c>
      <c r="B25" s="46" t="str">
        <f t="shared" si="3"/>
        <v/>
      </c>
      <c r="C25" s="67"/>
      <c r="D25" s="26"/>
      <c r="E25" s="70"/>
      <c r="F25" s="70"/>
      <c r="G25" s="193"/>
      <c r="H25" s="26"/>
      <c r="I25" s="191"/>
      <c r="J25" s="193"/>
      <c r="K25" s="27"/>
      <c r="L25" s="191"/>
      <c r="M25" s="27"/>
      <c r="N25" s="41"/>
      <c r="O25" s="27"/>
      <c r="P25" s="41"/>
      <c r="Q25" s="191"/>
      <c r="R25" s="191"/>
      <c r="S25" s="193"/>
      <c r="T25" s="193"/>
      <c r="U25" s="182"/>
      <c r="V25" s="191"/>
      <c r="W25" s="191"/>
      <c r="X25" s="193"/>
      <c r="Y25" s="193"/>
      <c r="Z25" s="193"/>
      <c r="AA25" s="193"/>
      <c r="AB25" s="193"/>
      <c r="AC25" s="193"/>
      <c r="AD25" s="193"/>
      <c r="AE25" s="193"/>
      <c r="AF25" s="193"/>
      <c r="AG25" s="193"/>
      <c r="AH25" s="193"/>
      <c r="AI25" s="193"/>
      <c r="AJ25" s="193"/>
      <c r="AK25" s="193"/>
      <c r="AL25" s="195"/>
      <c r="AM25" s="201"/>
      <c r="AN25" s="193"/>
      <c r="AO25" s="195"/>
      <c r="AP25" s="15"/>
      <c r="AQ25" s="16" t="str">
        <f t="shared" si="4"/>
        <v/>
      </c>
      <c r="AR25" s="16" t="str">
        <f t="shared" si="5"/>
        <v/>
      </c>
      <c r="AS25" s="16" t="str">
        <f t="shared" si="6"/>
        <v/>
      </c>
      <c r="AT25" s="16" t="str">
        <f t="shared" si="7"/>
        <v/>
      </c>
      <c r="AU25" s="16" t="str">
        <f t="shared" si="25"/>
        <v/>
      </c>
      <c r="AV25" s="16" t="str">
        <f t="shared" si="26"/>
        <v/>
      </c>
      <c r="AW25" s="16" t="str">
        <f t="shared" si="27"/>
        <v/>
      </c>
      <c r="AX25" s="16" t="str">
        <f t="shared" si="8"/>
        <v/>
      </c>
      <c r="AY25" s="16" t="str">
        <f t="shared" si="9"/>
        <v/>
      </c>
      <c r="AZ25" s="16" t="str">
        <f t="shared" si="28"/>
        <v/>
      </c>
      <c r="BA25" s="16" t="str">
        <f t="shared" si="10"/>
        <v/>
      </c>
      <c r="BB25" s="16" t="str">
        <f t="shared" si="11"/>
        <v/>
      </c>
      <c r="BC25" s="16" t="str">
        <f t="shared" si="12"/>
        <v/>
      </c>
      <c r="BD25" s="16" t="str">
        <f t="shared" si="13"/>
        <v/>
      </c>
      <c r="BE25" s="16" t="str">
        <f t="shared" si="29"/>
        <v/>
      </c>
      <c r="BF25" s="16" t="str">
        <f t="shared" si="30"/>
        <v/>
      </c>
      <c r="BG25" s="16" t="str">
        <f t="shared" si="31"/>
        <v/>
      </c>
      <c r="BH25" s="16" t="str">
        <f t="shared" si="32"/>
        <v/>
      </c>
      <c r="BI25" s="16" t="str">
        <f t="shared" si="33"/>
        <v/>
      </c>
      <c r="BJ25" s="16" t="str">
        <f t="shared" si="34"/>
        <v/>
      </c>
      <c r="BK25" s="16" t="str">
        <f t="shared" si="35"/>
        <v/>
      </c>
      <c r="BL25" s="16" t="str">
        <f t="shared" si="36"/>
        <v/>
      </c>
      <c r="BM25" s="16" t="str">
        <f t="shared" si="37"/>
        <v/>
      </c>
      <c r="BN25" s="16" t="str">
        <f t="shared" si="38"/>
        <v/>
      </c>
      <c r="BO25" s="65" t="str">
        <f t="shared" si="39"/>
        <v/>
      </c>
      <c r="BP25" s="65" t="str">
        <f t="shared" si="14"/>
        <v/>
      </c>
      <c r="BQ25" s="65" t="str">
        <f t="shared" si="15"/>
        <v/>
      </c>
      <c r="BR25" s="65" t="str">
        <f t="shared" si="16"/>
        <v/>
      </c>
      <c r="BS25" s="65" t="str">
        <f t="shared" si="17"/>
        <v/>
      </c>
      <c r="BT25" s="65" t="str">
        <f t="shared" si="18"/>
        <v/>
      </c>
      <c r="BU25" s="65" t="str">
        <f t="shared" si="19"/>
        <v/>
      </c>
      <c r="BV25" s="65" t="str">
        <f t="shared" si="20"/>
        <v/>
      </c>
      <c r="BW25" s="183" t="str">
        <f t="shared" si="40"/>
        <v/>
      </c>
      <c r="BX25" s="183" t="str">
        <f t="shared" si="41"/>
        <v/>
      </c>
      <c r="BY25" s="183" t="str">
        <f t="shared" si="42"/>
        <v/>
      </c>
      <c r="BZ25" s="183" t="str">
        <f t="shared" si="43"/>
        <v/>
      </c>
      <c r="CA25" s="16" t="str">
        <f t="shared" si="21"/>
        <v/>
      </c>
      <c r="CB25" s="16" t="str">
        <f t="shared" si="21"/>
        <v/>
      </c>
      <c r="CC25" s="16" t="str">
        <f t="shared" si="21"/>
        <v/>
      </c>
      <c r="CD25" s="17"/>
      <c r="CG25" s="37"/>
      <c r="CH25" s="37"/>
      <c r="CI25" s="37"/>
      <c r="CJ25" s="47" t="str">
        <f t="shared" si="22"/>
        <v/>
      </c>
      <c r="CK25" s="47" t="str">
        <f t="shared" si="23"/>
        <v/>
      </c>
      <c r="CL25" s="47" t="str">
        <f t="shared" si="24"/>
        <v/>
      </c>
      <c r="CM25" s="20" t="s">
        <v>5</v>
      </c>
    </row>
    <row r="26" spans="1:92" s="18" customFormat="1" ht="25.5" x14ac:dyDescent="0.2">
      <c r="A26" s="45">
        <v>15</v>
      </c>
      <c r="B26" s="46" t="str">
        <f t="shared" si="3"/>
        <v/>
      </c>
      <c r="C26" s="67"/>
      <c r="D26" s="26"/>
      <c r="E26" s="70"/>
      <c r="F26" s="70"/>
      <c r="G26" s="193"/>
      <c r="H26" s="26"/>
      <c r="I26" s="191"/>
      <c r="J26" s="193"/>
      <c r="K26" s="27"/>
      <c r="L26" s="191"/>
      <c r="M26" s="27"/>
      <c r="N26" s="41"/>
      <c r="O26" s="27"/>
      <c r="P26" s="41"/>
      <c r="Q26" s="191"/>
      <c r="R26" s="191"/>
      <c r="S26" s="193"/>
      <c r="T26" s="193"/>
      <c r="U26" s="182"/>
      <c r="V26" s="191"/>
      <c r="W26" s="191"/>
      <c r="X26" s="193"/>
      <c r="Y26" s="193"/>
      <c r="Z26" s="193"/>
      <c r="AA26" s="193"/>
      <c r="AB26" s="193"/>
      <c r="AC26" s="193"/>
      <c r="AD26" s="193"/>
      <c r="AE26" s="193"/>
      <c r="AF26" s="193"/>
      <c r="AG26" s="193"/>
      <c r="AH26" s="193"/>
      <c r="AI26" s="193"/>
      <c r="AJ26" s="193"/>
      <c r="AK26" s="193"/>
      <c r="AL26" s="195"/>
      <c r="AM26" s="201"/>
      <c r="AN26" s="193"/>
      <c r="AO26" s="195"/>
      <c r="AP26" s="15"/>
      <c r="AQ26" s="16" t="str">
        <f t="shared" si="4"/>
        <v/>
      </c>
      <c r="AR26" s="16" t="str">
        <f t="shared" si="5"/>
        <v/>
      </c>
      <c r="AS26" s="16" t="str">
        <f t="shared" si="6"/>
        <v/>
      </c>
      <c r="AT26" s="16" t="str">
        <f t="shared" si="7"/>
        <v/>
      </c>
      <c r="AU26" s="16" t="str">
        <f t="shared" si="25"/>
        <v/>
      </c>
      <c r="AV26" s="16" t="str">
        <f t="shared" si="26"/>
        <v/>
      </c>
      <c r="AW26" s="16" t="str">
        <f t="shared" si="27"/>
        <v/>
      </c>
      <c r="AX26" s="16" t="str">
        <f t="shared" si="8"/>
        <v/>
      </c>
      <c r="AY26" s="16" t="str">
        <f t="shared" si="9"/>
        <v/>
      </c>
      <c r="AZ26" s="16" t="str">
        <f t="shared" si="28"/>
        <v/>
      </c>
      <c r="BA26" s="16" t="str">
        <f t="shared" si="10"/>
        <v/>
      </c>
      <c r="BB26" s="16" t="str">
        <f t="shared" si="11"/>
        <v/>
      </c>
      <c r="BC26" s="16" t="str">
        <f t="shared" si="12"/>
        <v/>
      </c>
      <c r="BD26" s="16" t="str">
        <f t="shared" si="13"/>
        <v/>
      </c>
      <c r="BE26" s="16" t="str">
        <f t="shared" si="29"/>
        <v/>
      </c>
      <c r="BF26" s="16" t="str">
        <f t="shared" si="30"/>
        <v/>
      </c>
      <c r="BG26" s="16" t="str">
        <f t="shared" si="31"/>
        <v/>
      </c>
      <c r="BH26" s="16" t="str">
        <f t="shared" si="32"/>
        <v/>
      </c>
      <c r="BI26" s="16" t="str">
        <f t="shared" si="33"/>
        <v/>
      </c>
      <c r="BJ26" s="16" t="str">
        <f t="shared" si="34"/>
        <v/>
      </c>
      <c r="BK26" s="16" t="str">
        <f t="shared" si="35"/>
        <v/>
      </c>
      <c r="BL26" s="16" t="str">
        <f t="shared" si="36"/>
        <v/>
      </c>
      <c r="BM26" s="16" t="str">
        <f t="shared" si="37"/>
        <v/>
      </c>
      <c r="BN26" s="16" t="str">
        <f t="shared" si="38"/>
        <v/>
      </c>
      <c r="BO26" s="65" t="str">
        <f t="shared" si="39"/>
        <v/>
      </c>
      <c r="BP26" s="65" t="str">
        <f t="shared" si="14"/>
        <v/>
      </c>
      <c r="BQ26" s="65" t="str">
        <f t="shared" si="15"/>
        <v/>
      </c>
      <c r="BR26" s="65" t="str">
        <f t="shared" si="16"/>
        <v/>
      </c>
      <c r="BS26" s="65" t="str">
        <f t="shared" si="17"/>
        <v/>
      </c>
      <c r="BT26" s="65" t="str">
        <f t="shared" si="18"/>
        <v/>
      </c>
      <c r="BU26" s="65" t="str">
        <f t="shared" si="19"/>
        <v/>
      </c>
      <c r="BV26" s="65" t="str">
        <f t="shared" si="20"/>
        <v/>
      </c>
      <c r="BW26" s="183" t="str">
        <f t="shared" si="40"/>
        <v/>
      </c>
      <c r="BX26" s="183" t="str">
        <f t="shared" si="41"/>
        <v/>
      </c>
      <c r="BY26" s="183" t="str">
        <f t="shared" si="42"/>
        <v/>
      </c>
      <c r="BZ26" s="183" t="str">
        <f t="shared" si="43"/>
        <v/>
      </c>
      <c r="CA26" s="16" t="str">
        <f t="shared" si="21"/>
        <v/>
      </c>
      <c r="CB26" s="16" t="str">
        <f t="shared" si="21"/>
        <v/>
      </c>
      <c r="CC26" s="16" t="str">
        <f t="shared" si="21"/>
        <v/>
      </c>
      <c r="CD26" s="17"/>
      <c r="CG26" s="37"/>
      <c r="CH26" s="37"/>
      <c r="CI26" s="37"/>
      <c r="CJ26" s="47" t="str">
        <f t="shared" si="22"/>
        <v/>
      </c>
      <c r="CK26" s="47" t="str">
        <f t="shared" si="23"/>
        <v/>
      </c>
      <c r="CL26" s="47" t="str">
        <f t="shared" si="24"/>
        <v/>
      </c>
      <c r="CM26" s="20" t="s">
        <v>5</v>
      </c>
    </row>
    <row r="27" spans="1:92" s="18" customFormat="1" ht="25.5" x14ac:dyDescent="0.2">
      <c r="A27" s="45">
        <v>16</v>
      </c>
      <c r="B27" s="46" t="str">
        <f t="shared" si="3"/>
        <v/>
      </c>
      <c r="C27" s="67"/>
      <c r="D27" s="26"/>
      <c r="E27" s="70"/>
      <c r="F27" s="70"/>
      <c r="G27" s="193"/>
      <c r="H27" s="26"/>
      <c r="I27" s="191"/>
      <c r="J27" s="193"/>
      <c r="K27" s="27"/>
      <c r="L27" s="191"/>
      <c r="M27" s="27"/>
      <c r="N27" s="41"/>
      <c r="O27" s="27"/>
      <c r="P27" s="41"/>
      <c r="Q27" s="191"/>
      <c r="R27" s="191"/>
      <c r="S27" s="193"/>
      <c r="T27" s="193"/>
      <c r="U27" s="182"/>
      <c r="V27" s="191"/>
      <c r="W27" s="191"/>
      <c r="X27" s="193"/>
      <c r="Y27" s="193"/>
      <c r="Z27" s="193"/>
      <c r="AA27" s="193"/>
      <c r="AB27" s="193"/>
      <c r="AC27" s="193"/>
      <c r="AD27" s="193"/>
      <c r="AE27" s="193"/>
      <c r="AF27" s="193"/>
      <c r="AG27" s="193"/>
      <c r="AH27" s="193"/>
      <c r="AI27" s="193"/>
      <c r="AJ27" s="193"/>
      <c r="AK27" s="193"/>
      <c r="AL27" s="195"/>
      <c r="AM27" s="201"/>
      <c r="AN27" s="193"/>
      <c r="AO27" s="195"/>
      <c r="AP27" s="15"/>
      <c r="AQ27" s="16" t="str">
        <f t="shared" si="4"/>
        <v/>
      </c>
      <c r="AR27" s="16" t="str">
        <f t="shared" si="5"/>
        <v/>
      </c>
      <c r="AS27" s="16" t="str">
        <f t="shared" si="6"/>
        <v/>
      </c>
      <c r="AT27" s="16" t="str">
        <f t="shared" si="7"/>
        <v/>
      </c>
      <c r="AU27" s="16" t="str">
        <f t="shared" si="25"/>
        <v/>
      </c>
      <c r="AV27" s="16" t="str">
        <f t="shared" si="26"/>
        <v/>
      </c>
      <c r="AW27" s="16" t="str">
        <f t="shared" si="27"/>
        <v/>
      </c>
      <c r="AX27" s="16" t="str">
        <f t="shared" si="8"/>
        <v/>
      </c>
      <c r="AY27" s="16" t="str">
        <f t="shared" si="9"/>
        <v/>
      </c>
      <c r="AZ27" s="16" t="str">
        <f t="shared" si="28"/>
        <v/>
      </c>
      <c r="BA27" s="16" t="str">
        <f t="shared" si="10"/>
        <v/>
      </c>
      <c r="BB27" s="16" t="str">
        <f t="shared" si="11"/>
        <v/>
      </c>
      <c r="BC27" s="16" t="str">
        <f t="shared" si="12"/>
        <v/>
      </c>
      <c r="BD27" s="16" t="str">
        <f t="shared" si="13"/>
        <v/>
      </c>
      <c r="BE27" s="16" t="str">
        <f t="shared" si="29"/>
        <v/>
      </c>
      <c r="BF27" s="16" t="str">
        <f t="shared" si="30"/>
        <v/>
      </c>
      <c r="BG27" s="16" t="str">
        <f t="shared" si="31"/>
        <v/>
      </c>
      <c r="BH27" s="16" t="str">
        <f t="shared" si="32"/>
        <v/>
      </c>
      <c r="BI27" s="16" t="str">
        <f t="shared" si="33"/>
        <v/>
      </c>
      <c r="BJ27" s="16" t="str">
        <f t="shared" si="34"/>
        <v/>
      </c>
      <c r="BK27" s="16" t="str">
        <f t="shared" si="35"/>
        <v/>
      </c>
      <c r="BL27" s="16" t="str">
        <f t="shared" si="36"/>
        <v/>
      </c>
      <c r="BM27" s="16" t="str">
        <f t="shared" si="37"/>
        <v/>
      </c>
      <c r="BN27" s="16" t="str">
        <f t="shared" si="38"/>
        <v/>
      </c>
      <c r="BO27" s="65" t="str">
        <f t="shared" si="39"/>
        <v/>
      </c>
      <c r="BP27" s="65" t="str">
        <f t="shared" si="14"/>
        <v/>
      </c>
      <c r="BQ27" s="65" t="str">
        <f t="shared" si="15"/>
        <v/>
      </c>
      <c r="BR27" s="65" t="str">
        <f t="shared" si="16"/>
        <v/>
      </c>
      <c r="BS27" s="65" t="str">
        <f t="shared" si="17"/>
        <v/>
      </c>
      <c r="BT27" s="65" t="str">
        <f t="shared" si="18"/>
        <v/>
      </c>
      <c r="BU27" s="65" t="str">
        <f t="shared" si="19"/>
        <v/>
      </c>
      <c r="BV27" s="65" t="str">
        <f t="shared" si="20"/>
        <v/>
      </c>
      <c r="BW27" s="183" t="str">
        <f t="shared" si="40"/>
        <v/>
      </c>
      <c r="BX27" s="183" t="str">
        <f t="shared" si="41"/>
        <v/>
      </c>
      <c r="BY27" s="183" t="str">
        <f t="shared" si="42"/>
        <v/>
      </c>
      <c r="BZ27" s="183" t="str">
        <f t="shared" si="43"/>
        <v/>
      </c>
      <c r="CA27" s="16" t="str">
        <f t="shared" si="21"/>
        <v/>
      </c>
      <c r="CB27" s="16" t="str">
        <f t="shared" si="21"/>
        <v/>
      </c>
      <c r="CC27" s="16" t="str">
        <f t="shared" si="21"/>
        <v/>
      </c>
      <c r="CD27" s="17"/>
      <c r="CG27" s="37"/>
      <c r="CH27" s="37"/>
      <c r="CI27" s="37"/>
      <c r="CJ27" s="47" t="str">
        <f t="shared" si="22"/>
        <v/>
      </c>
      <c r="CK27" s="47" t="str">
        <f t="shared" si="23"/>
        <v/>
      </c>
      <c r="CL27" s="47" t="str">
        <f t="shared" si="24"/>
        <v/>
      </c>
      <c r="CM27" s="20" t="s">
        <v>5</v>
      </c>
    </row>
    <row r="28" spans="1:92" s="18" customFormat="1" ht="25.5" x14ac:dyDescent="0.2">
      <c r="A28" s="45">
        <v>17</v>
      </c>
      <c r="B28" s="46" t="str">
        <f t="shared" si="3"/>
        <v/>
      </c>
      <c r="C28" s="67"/>
      <c r="D28" s="26"/>
      <c r="E28" s="70"/>
      <c r="F28" s="70"/>
      <c r="G28" s="193"/>
      <c r="H28" s="26"/>
      <c r="I28" s="191"/>
      <c r="J28" s="193"/>
      <c r="K28" s="27"/>
      <c r="L28" s="191"/>
      <c r="M28" s="27"/>
      <c r="N28" s="41"/>
      <c r="O28" s="27"/>
      <c r="P28" s="41"/>
      <c r="Q28" s="191"/>
      <c r="R28" s="191"/>
      <c r="S28" s="193"/>
      <c r="T28" s="193"/>
      <c r="U28" s="182"/>
      <c r="V28" s="191"/>
      <c r="W28" s="191"/>
      <c r="X28" s="193"/>
      <c r="Y28" s="193"/>
      <c r="Z28" s="193"/>
      <c r="AA28" s="193"/>
      <c r="AB28" s="193"/>
      <c r="AC28" s="193"/>
      <c r="AD28" s="193"/>
      <c r="AE28" s="193"/>
      <c r="AF28" s="193"/>
      <c r="AG28" s="193"/>
      <c r="AH28" s="193"/>
      <c r="AI28" s="193"/>
      <c r="AJ28" s="193"/>
      <c r="AK28" s="193"/>
      <c r="AL28" s="195"/>
      <c r="AM28" s="201"/>
      <c r="AN28" s="193"/>
      <c r="AO28" s="195"/>
      <c r="AP28" s="15"/>
      <c r="AQ28" s="16" t="str">
        <f t="shared" si="4"/>
        <v/>
      </c>
      <c r="AR28" s="16" t="str">
        <f t="shared" si="5"/>
        <v/>
      </c>
      <c r="AS28" s="16" t="str">
        <f t="shared" si="6"/>
        <v/>
      </c>
      <c r="AT28" s="16" t="str">
        <f t="shared" si="7"/>
        <v/>
      </c>
      <c r="AU28" s="16" t="str">
        <f t="shared" si="25"/>
        <v/>
      </c>
      <c r="AV28" s="16" t="str">
        <f t="shared" si="26"/>
        <v/>
      </c>
      <c r="AW28" s="16" t="str">
        <f t="shared" si="27"/>
        <v/>
      </c>
      <c r="AX28" s="16" t="str">
        <f t="shared" si="8"/>
        <v/>
      </c>
      <c r="AY28" s="16" t="str">
        <f t="shared" si="9"/>
        <v/>
      </c>
      <c r="AZ28" s="16" t="str">
        <f t="shared" si="28"/>
        <v/>
      </c>
      <c r="BA28" s="16" t="str">
        <f t="shared" si="10"/>
        <v/>
      </c>
      <c r="BB28" s="16" t="str">
        <f t="shared" si="11"/>
        <v/>
      </c>
      <c r="BC28" s="16" t="str">
        <f t="shared" si="12"/>
        <v/>
      </c>
      <c r="BD28" s="16" t="str">
        <f t="shared" si="13"/>
        <v/>
      </c>
      <c r="BE28" s="16" t="str">
        <f t="shared" si="29"/>
        <v/>
      </c>
      <c r="BF28" s="16" t="str">
        <f t="shared" si="30"/>
        <v/>
      </c>
      <c r="BG28" s="16" t="str">
        <f t="shared" si="31"/>
        <v/>
      </c>
      <c r="BH28" s="16" t="str">
        <f t="shared" si="32"/>
        <v/>
      </c>
      <c r="BI28" s="16" t="str">
        <f t="shared" si="33"/>
        <v/>
      </c>
      <c r="BJ28" s="16" t="str">
        <f t="shared" si="34"/>
        <v/>
      </c>
      <c r="BK28" s="16" t="str">
        <f t="shared" si="35"/>
        <v/>
      </c>
      <c r="BL28" s="16" t="str">
        <f t="shared" si="36"/>
        <v/>
      </c>
      <c r="BM28" s="16" t="str">
        <f t="shared" si="37"/>
        <v/>
      </c>
      <c r="BN28" s="16" t="str">
        <f t="shared" si="38"/>
        <v/>
      </c>
      <c r="BO28" s="65" t="str">
        <f t="shared" si="39"/>
        <v/>
      </c>
      <c r="BP28" s="65" t="str">
        <f t="shared" si="14"/>
        <v/>
      </c>
      <c r="BQ28" s="65" t="str">
        <f t="shared" si="15"/>
        <v/>
      </c>
      <c r="BR28" s="65" t="str">
        <f t="shared" si="16"/>
        <v/>
      </c>
      <c r="BS28" s="65" t="str">
        <f t="shared" si="17"/>
        <v/>
      </c>
      <c r="BT28" s="65" t="str">
        <f t="shared" si="18"/>
        <v/>
      </c>
      <c r="BU28" s="65" t="str">
        <f t="shared" si="19"/>
        <v/>
      </c>
      <c r="BV28" s="65" t="str">
        <f t="shared" si="20"/>
        <v/>
      </c>
      <c r="BW28" s="183" t="str">
        <f t="shared" si="40"/>
        <v/>
      </c>
      <c r="BX28" s="183" t="str">
        <f t="shared" si="41"/>
        <v/>
      </c>
      <c r="BY28" s="183" t="str">
        <f t="shared" si="42"/>
        <v/>
      </c>
      <c r="BZ28" s="183" t="str">
        <f t="shared" si="43"/>
        <v/>
      </c>
      <c r="CA28" s="16" t="str">
        <f t="shared" si="21"/>
        <v/>
      </c>
      <c r="CB28" s="16" t="str">
        <f t="shared" si="21"/>
        <v/>
      </c>
      <c r="CC28" s="16" t="str">
        <f t="shared" si="21"/>
        <v/>
      </c>
      <c r="CD28" s="17"/>
      <c r="CG28" s="37"/>
      <c r="CH28" s="37"/>
      <c r="CI28" s="37"/>
      <c r="CJ28" s="47" t="str">
        <f t="shared" si="22"/>
        <v/>
      </c>
      <c r="CK28" s="47" t="str">
        <f t="shared" si="23"/>
        <v/>
      </c>
      <c r="CL28" s="47" t="str">
        <f t="shared" si="24"/>
        <v/>
      </c>
      <c r="CM28" s="20" t="s">
        <v>5</v>
      </c>
      <c r="CN28" s="185"/>
    </row>
    <row r="29" spans="1:92" s="18" customFormat="1" ht="25.5" x14ac:dyDescent="0.2">
      <c r="A29" s="45">
        <v>18</v>
      </c>
      <c r="B29" s="46" t="str">
        <f t="shared" si="3"/>
        <v/>
      </c>
      <c r="C29" s="67"/>
      <c r="D29" s="26"/>
      <c r="E29" s="70"/>
      <c r="F29" s="70"/>
      <c r="G29" s="193"/>
      <c r="H29" s="26"/>
      <c r="I29" s="191"/>
      <c r="J29" s="193"/>
      <c r="K29" s="27"/>
      <c r="L29" s="191"/>
      <c r="M29" s="27"/>
      <c r="N29" s="41"/>
      <c r="O29" s="27"/>
      <c r="P29" s="41"/>
      <c r="Q29" s="191"/>
      <c r="R29" s="191"/>
      <c r="S29" s="193"/>
      <c r="T29" s="193"/>
      <c r="U29" s="182"/>
      <c r="V29" s="191"/>
      <c r="W29" s="191"/>
      <c r="X29" s="193"/>
      <c r="Y29" s="193"/>
      <c r="Z29" s="193"/>
      <c r="AA29" s="193"/>
      <c r="AB29" s="193"/>
      <c r="AC29" s="193"/>
      <c r="AD29" s="193"/>
      <c r="AE29" s="193"/>
      <c r="AF29" s="193"/>
      <c r="AG29" s="193"/>
      <c r="AH29" s="193"/>
      <c r="AI29" s="193"/>
      <c r="AJ29" s="193"/>
      <c r="AK29" s="193"/>
      <c r="AL29" s="195"/>
      <c r="AM29" s="201"/>
      <c r="AN29" s="193"/>
      <c r="AO29" s="195"/>
      <c r="AP29" s="15"/>
      <c r="AQ29" s="16" t="str">
        <f t="shared" si="4"/>
        <v/>
      </c>
      <c r="AR29" s="16" t="str">
        <f t="shared" si="5"/>
        <v/>
      </c>
      <c r="AS29" s="16" t="str">
        <f t="shared" si="6"/>
        <v/>
      </c>
      <c r="AT29" s="16" t="str">
        <f t="shared" si="7"/>
        <v/>
      </c>
      <c r="AU29" s="16" t="str">
        <f t="shared" si="25"/>
        <v/>
      </c>
      <c r="AV29" s="16" t="str">
        <f t="shared" si="26"/>
        <v/>
      </c>
      <c r="AW29" s="16" t="str">
        <f t="shared" si="27"/>
        <v/>
      </c>
      <c r="AX29" s="16" t="str">
        <f t="shared" si="8"/>
        <v/>
      </c>
      <c r="AY29" s="16" t="str">
        <f t="shared" si="9"/>
        <v/>
      </c>
      <c r="AZ29" s="16" t="str">
        <f t="shared" si="28"/>
        <v/>
      </c>
      <c r="BA29" s="16" t="str">
        <f t="shared" si="10"/>
        <v/>
      </c>
      <c r="BB29" s="16" t="str">
        <f t="shared" si="11"/>
        <v/>
      </c>
      <c r="BC29" s="16" t="str">
        <f t="shared" si="12"/>
        <v/>
      </c>
      <c r="BD29" s="16" t="str">
        <f t="shared" si="13"/>
        <v/>
      </c>
      <c r="BE29" s="16" t="str">
        <f t="shared" si="29"/>
        <v/>
      </c>
      <c r="BF29" s="16" t="str">
        <f t="shared" si="30"/>
        <v/>
      </c>
      <c r="BG29" s="16" t="str">
        <f t="shared" si="31"/>
        <v/>
      </c>
      <c r="BH29" s="16" t="str">
        <f t="shared" si="32"/>
        <v/>
      </c>
      <c r="BI29" s="16" t="str">
        <f t="shared" si="33"/>
        <v/>
      </c>
      <c r="BJ29" s="16" t="str">
        <f t="shared" si="34"/>
        <v/>
      </c>
      <c r="BK29" s="16" t="str">
        <f t="shared" si="35"/>
        <v/>
      </c>
      <c r="BL29" s="16" t="str">
        <f t="shared" si="36"/>
        <v/>
      </c>
      <c r="BM29" s="16" t="str">
        <f t="shared" si="37"/>
        <v/>
      </c>
      <c r="BN29" s="16" t="str">
        <f t="shared" si="38"/>
        <v/>
      </c>
      <c r="BO29" s="65" t="str">
        <f t="shared" si="39"/>
        <v/>
      </c>
      <c r="BP29" s="65" t="str">
        <f t="shared" si="14"/>
        <v/>
      </c>
      <c r="BQ29" s="65" t="str">
        <f t="shared" si="15"/>
        <v/>
      </c>
      <c r="BR29" s="65" t="str">
        <f t="shared" si="16"/>
        <v/>
      </c>
      <c r="BS29" s="65" t="str">
        <f t="shared" si="17"/>
        <v/>
      </c>
      <c r="BT29" s="65" t="str">
        <f t="shared" si="18"/>
        <v/>
      </c>
      <c r="BU29" s="65" t="str">
        <f t="shared" si="19"/>
        <v/>
      </c>
      <c r="BV29" s="65" t="str">
        <f t="shared" si="20"/>
        <v/>
      </c>
      <c r="BW29" s="183" t="str">
        <f t="shared" si="40"/>
        <v/>
      </c>
      <c r="BX29" s="183" t="str">
        <f t="shared" si="41"/>
        <v/>
      </c>
      <c r="BY29" s="183" t="str">
        <f t="shared" si="42"/>
        <v/>
      </c>
      <c r="BZ29" s="183" t="str">
        <f t="shared" si="43"/>
        <v/>
      </c>
      <c r="CA29" s="16" t="str">
        <f t="shared" si="21"/>
        <v/>
      </c>
      <c r="CB29" s="16" t="str">
        <f t="shared" si="21"/>
        <v/>
      </c>
      <c r="CC29" s="16" t="str">
        <f t="shared" si="21"/>
        <v/>
      </c>
      <c r="CD29" s="17"/>
      <c r="CG29" s="37"/>
      <c r="CH29" s="37"/>
      <c r="CI29" s="37"/>
      <c r="CJ29" s="47" t="str">
        <f t="shared" si="22"/>
        <v/>
      </c>
      <c r="CK29" s="47" t="str">
        <f t="shared" si="23"/>
        <v/>
      </c>
      <c r="CL29" s="47" t="str">
        <f t="shared" si="24"/>
        <v/>
      </c>
      <c r="CM29" s="20" t="s">
        <v>5</v>
      </c>
    </row>
    <row r="30" spans="1:92" s="18" customFormat="1" ht="25.5" x14ac:dyDescent="0.2">
      <c r="A30" s="45">
        <v>19</v>
      </c>
      <c r="B30" s="46" t="str">
        <f t="shared" si="3"/>
        <v/>
      </c>
      <c r="C30" s="67"/>
      <c r="D30" s="26"/>
      <c r="E30" s="70"/>
      <c r="F30" s="70"/>
      <c r="G30" s="193"/>
      <c r="H30" s="26"/>
      <c r="I30" s="191"/>
      <c r="J30" s="193"/>
      <c r="K30" s="27"/>
      <c r="L30" s="191"/>
      <c r="M30" s="27"/>
      <c r="N30" s="41"/>
      <c r="O30" s="27"/>
      <c r="P30" s="41"/>
      <c r="Q30" s="191"/>
      <c r="R30" s="191"/>
      <c r="S30" s="193"/>
      <c r="T30" s="193"/>
      <c r="U30" s="182"/>
      <c r="V30" s="191"/>
      <c r="W30" s="191"/>
      <c r="X30" s="193"/>
      <c r="Y30" s="193"/>
      <c r="Z30" s="193"/>
      <c r="AA30" s="193"/>
      <c r="AB30" s="193"/>
      <c r="AC30" s="193"/>
      <c r="AD30" s="193"/>
      <c r="AE30" s="193"/>
      <c r="AF30" s="193"/>
      <c r="AG30" s="193"/>
      <c r="AH30" s="193"/>
      <c r="AI30" s="193"/>
      <c r="AJ30" s="193"/>
      <c r="AK30" s="193"/>
      <c r="AL30" s="195"/>
      <c r="AM30" s="201"/>
      <c r="AN30" s="193"/>
      <c r="AO30" s="195"/>
      <c r="AP30" s="15"/>
      <c r="AQ30" s="16" t="str">
        <f t="shared" si="4"/>
        <v/>
      </c>
      <c r="AR30" s="16" t="str">
        <f t="shared" si="5"/>
        <v/>
      </c>
      <c r="AS30" s="16" t="str">
        <f t="shared" si="6"/>
        <v/>
      </c>
      <c r="AT30" s="16" t="str">
        <f t="shared" si="7"/>
        <v/>
      </c>
      <c r="AU30" s="16" t="str">
        <f t="shared" si="25"/>
        <v/>
      </c>
      <c r="AV30" s="16" t="str">
        <f t="shared" si="26"/>
        <v/>
      </c>
      <c r="AW30" s="16" t="str">
        <f t="shared" si="27"/>
        <v/>
      </c>
      <c r="AX30" s="16" t="str">
        <f t="shared" si="8"/>
        <v/>
      </c>
      <c r="AY30" s="16" t="str">
        <f t="shared" si="9"/>
        <v/>
      </c>
      <c r="AZ30" s="16" t="str">
        <f t="shared" si="28"/>
        <v/>
      </c>
      <c r="BA30" s="16" t="str">
        <f t="shared" si="10"/>
        <v/>
      </c>
      <c r="BB30" s="16" t="str">
        <f t="shared" si="11"/>
        <v/>
      </c>
      <c r="BC30" s="16" t="str">
        <f t="shared" si="12"/>
        <v/>
      </c>
      <c r="BD30" s="16" t="str">
        <f t="shared" si="13"/>
        <v/>
      </c>
      <c r="BE30" s="16" t="str">
        <f t="shared" si="29"/>
        <v/>
      </c>
      <c r="BF30" s="16" t="str">
        <f t="shared" si="30"/>
        <v/>
      </c>
      <c r="BG30" s="16" t="str">
        <f t="shared" si="31"/>
        <v/>
      </c>
      <c r="BH30" s="16" t="str">
        <f t="shared" si="32"/>
        <v/>
      </c>
      <c r="BI30" s="16" t="str">
        <f t="shared" si="33"/>
        <v/>
      </c>
      <c r="BJ30" s="16" t="str">
        <f t="shared" si="34"/>
        <v/>
      </c>
      <c r="BK30" s="16" t="str">
        <f t="shared" si="35"/>
        <v/>
      </c>
      <c r="BL30" s="16" t="str">
        <f t="shared" si="36"/>
        <v/>
      </c>
      <c r="BM30" s="16" t="str">
        <f t="shared" si="37"/>
        <v/>
      </c>
      <c r="BN30" s="16" t="str">
        <f t="shared" si="38"/>
        <v/>
      </c>
      <c r="BO30" s="65" t="str">
        <f t="shared" si="39"/>
        <v/>
      </c>
      <c r="BP30" s="65" t="str">
        <f t="shared" si="14"/>
        <v/>
      </c>
      <c r="BQ30" s="65" t="str">
        <f t="shared" si="15"/>
        <v/>
      </c>
      <c r="BR30" s="65" t="str">
        <f t="shared" si="16"/>
        <v/>
      </c>
      <c r="BS30" s="65" t="str">
        <f t="shared" si="17"/>
        <v/>
      </c>
      <c r="BT30" s="65" t="str">
        <f t="shared" si="18"/>
        <v/>
      </c>
      <c r="BU30" s="65" t="str">
        <f t="shared" si="19"/>
        <v/>
      </c>
      <c r="BV30" s="65" t="str">
        <f t="shared" si="20"/>
        <v/>
      </c>
      <c r="BW30" s="183" t="str">
        <f t="shared" si="40"/>
        <v/>
      </c>
      <c r="BX30" s="183" t="str">
        <f t="shared" si="41"/>
        <v/>
      </c>
      <c r="BY30" s="183" t="str">
        <f t="shared" si="42"/>
        <v/>
      </c>
      <c r="BZ30" s="183" t="str">
        <f t="shared" si="43"/>
        <v/>
      </c>
      <c r="CA30" s="16" t="str">
        <f t="shared" si="21"/>
        <v/>
      </c>
      <c r="CB30" s="16" t="str">
        <f t="shared" si="21"/>
        <v/>
      </c>
      <c r="CC30" s="16" t="str">
        <f t="shared" si="21"/>
        <v/>
      </c>
      <c r="CD30" s="17"/>
      <c r="CG30" s="37"/>
      <c r="CH30" s="37"/>
      <c r="CI30" s="37"/>
      <c r="CJ30" s="47" t="str">
        <f t="shared" si="22"/>
        <v/>
      </c>
      <c r="CK30" s="47" t="str">
        <f t="shared" si="23"/>
        <v/>
      </c>
      <c r="CL30" s="47" t="str">
        <f t="shared" si="24"/>
        <v/>
      </c>
      <c r="CM30" s="20" t="s">
        <v>5</v>
      </c>
    </row>
    <row r="31" spans="1:92" s="18" customFormat="1" ht="25.5" x14ac:dyDescent="0.2">
      <c r="A31" s="45">
        <v>20</v>
      </c>
      <c r="B31" s="46" t="str">
        <f t="shared" si="3"/>
        <v/>
      </c>
      <c r="C31" s="67"/>
      <c r="D31" s="26"/>
      <c r="E31" s="70"/>
      <c r="F31" s="70"/>
      <c r="G31" s="193"/>
      <c r="H31" s="26"/>
      <c r="I31" s="191"/>
      <c r="J31" s="193"/>
      <c r="K31" s="27"/>
      <c r="L31" s="191"/>
      <c r="M31" s="27"/>
      <c r="N31" s="41"/>
      <c r="O31" s="27"/>
      <c r="P31" s="41"/>
      <c r="Q31" s="191"/>
      <c r="R31" s="191"/>
      <c r="S31" s="193"/>
      <c r="T31" s="193"/>
      <c r="U31" s="182"/>
      <c r="V31" s="191"/>
      <c r="W31" s="191"/>
      <c r="X31" s="193"/>
      <c r="Y31" s="193"/>
      <c r="Z31" s="193"/>
      <c r="AA31" s="193"/>
      <c r="AB31" s="193"/>
      <c r="AC31" s="193"/>
      <c r="AD31" s="193"/>
      <c r="AE31" s="193"/>
      <c r="AF31" s="193"/>
      <c r="AG31" s="193"/>
      <c r="AH31" s="193"/>
      <c r="AI31" s="193"/>
      <c r="AJ31" s="193"/>
      <c r="AK31" s="193"/>
      <c r="AL31" s="195"/>
      <c r="AM31" s="201"/>
      <c r="AN31" s="193"/>
      <c r="AO31" s="195"/>
      <c r="AP31" s="15"/>
      <c r="AQ31" s="16" t="str">
        <f t="shared" si="4"/>
        <v/>
      </c>
      <c r="AR31" s="16" t="str">
        <f t="shared" si="5"/>
        <v/>
      </c>
      <c r="AS31" s="16" t="str">
        <f t="shared" si="6"/>
        <v/>
      </c>
      <c r="AT31" s="16" t="str">
        <f t="shared" si="7"/>
        <v/>
      </c>
      <c r="AU31" s="16" t="str">
        <f t="shared" si="25"/>
        <v/>
      </c>
      <c r="AV31" s="16" t="str">
        <f t="shared" si="26"/>
        <v/>
      </c>
      <c r="AW31" s="16" t="str">
        <f t="shared" si="27"/>
        <v/>
      </c>
      <c r="AX31" s="16" t="str">
        <f t="shared" si="8"/>
        <v/>
      </c>
      <c r="AY31" s="16" t="str">
        <f t="shared" si="9"/>
        <v/>
      </c>
      <c r="AZ31" s="16" t="str">
        <f t="shared" si="28"/>
        <v/>
      </c>
      <c r="BA31" s="16" t="str">
        <f t="shared" si="10"/>
        <v/>
      </c>
      <c r="BB31" s="16" t="str">
        <f t="shared" si="11"/>
        <v/>
      </c>
      <c r="BC31" s="16" t="str">
        <f t="shared" si="12"/>
        <v/>
      </c>
      <c r="BD31" s="16" t="str">
        <f t="shared" si="13"/>
        <v/>
      </c>
      <c r="BE31" s="16" t="str">
        <f t="shared" si="29"/>
        <v/>
      </c>
      <c r="BF31" s="16" t="str">
        <f t="shared" si="30"/>
        <v/>
      </c>
      <c r="BG31" s="16" t="str">
        <f t="shared" si="31"/>
        <v/>
      </c>
      <c r="BH31" s="16" t="str">
        <f t="shared" si="32"/>
        <v/>
      </c>
      <c r="BI31" s="16" t="str">
        <f t="shared" si="33"/>
        <v/>
      </c>
      <c r="BJ31" s="16" t="str">
        <f t="shared" si="34"/>
        <v/>
      </c>
      <c r="BK31" s="16" t="str">
        <f t="shared" si="35"/>
        <v/>
      </c>
      <c r="BL31" s="16" t="str">
        <f t="shared" si="36"/>
        <v/>
      </c>
      <c r="BM31" s="16" t="str">
        <f t="shared" si="37"/>
        <v/>
      </c>
      <c r="BN31" s="16" t="str">
        <f t="shared" si="38"/>
        <v/>
      </c>
      <c r="BO31" s="65" t="str">
        <f t="shared" si="39"/>
        <v/>
      </c>
      <c r="BP31" s="65" t="str">
        <f t="shared" si="14"/>
        <v/>
      </c>
      <c r="BQ31" s="65" t="str">
        <f t="shared" si="15"/>
        <v/>
      </c>
      <c r="BR31" s="65" t="str">
        <f t="shared" si="16"/>
        <v/>
      </c>
      <c r="BS31" s="65" t="str">
        <f t="shared" si="17"/>
        <v/>
      </c>
      <c r="BT31" s="65" t="str">
        <f t="shared" si="18"/>
        <v/>
      </c>
      <c r="BU31" s="65" t="str">
        <f t="shared" si="19"/>
        <v/>
      </c>
      <c r="BV31" s="65" t="str">
        <f t="shared" si="20"/>
        <v/>
      </c>
      <c r="BW31" s="183" t="str">
        <f t="shared" si="40"/>
        <v/>
      </c>
      <c r="BX31" s="183" t="str">
        <f t="shared" si="41"/>
        <v/>
      </c>
      <c r="BY31" s="183" t="str">
        <f t="shared" si="42"/>
        <v/>
      </c>
      <c r="BZ31" s="183" t="str">
        <f t="shared" si="43"/>
        <v/>
      </c>
      <c r="CA31" s="16" t="str">
        <f t="shared" si="21"/>
        <v/>
      </c>
      <c r="CB31" s="16" t="str">
        <f t="shared" si="21"/>
        <v/>
      </c>
      <c r="CC31" s="16" t="str">
        <f t="shared" si="21"/>
        <v/>
      </c>
      <c r="CD31" s="17"/>
      <c r="CG31" s="37"/>
      <c r="CH31" s="37"/>
      <c r="CI31" s="37"/>
      <c r="CJ31" s="47" t="str">
        <f t="shared" si="22"/>
        <v/>
      </c>
      <c r="CK31" s="47" t="str">
        <f t="shared" si="23"/>
        <v/>
      </c>
      <c r="CL31" s="47" t="str">
        <f t="shared" si="24"/>
        <v/>
      </c>
      <c r="CM31" s="20" t="s">
        <v>5</v>
      </c>
    </row>
    <row r="32" spans="1:92" s="18" customFormat="1" ht="25.5" x14ac:dyDescent="0.2">
      <c r="A32" s="45">
        <v>21</v>
      </c>
      <c r="B32" s="46" t="str">
        <f t="shared" si="3"/>
        <v/>
      </c>
      <c r="C32" s="67"/>
      <c r="D32" s="26"/>
      <c r="E32" s="70"/>
      <c r="F32" s="70"/>
      <c r="G32" s="193"/>
      <c r="H32" s="26"/>
      <c r="I32" s="191"/>
      <c r="J32" s="193"/>
      <c r="K32" s="27"/>
      <c r="L32" s="191"/>
      <c r="M32" s="27"/>
      <c r="N32" s="41"/>
      <c r="O32" s="27"/>
      <c r="P32" s="41"/>
      <c r="Q32" s="191"/>
      <c r="R32" s="191"/>
      <c r="S32" s="193"/>
      <c r="T32" s="193"/>
      <c r="U32" s="182"/>
      <c r="V32" s="191"/>
      <c r="W32" s="191"/>
      <c r="X32" s="193"/>
      <c r="Y32" s="193"/>
      <c r="Z32" s="193"/>
      <c r="AA32" s="193"/>
      <c r="AB32" s="193"/>
      <c r="AC32" s="193"/>
      <c r="AD32" s="193"/>
      <c r="AE32" s="193"/>
      <c r="AF32" s="193"/>
      <c r="AG32" s="193"/>
      <c r="AH32" s="193"/>
      <c r="AI32" s="193"/>
      <c r="AJ32" s="193"/>
      <c r="AK32" s="193"/>
      <c r="AL32" s="195"/>
      <c r="AM32" s="201"/>
      <c r="AN32" s="193"/>
      <c r="AO32" s="195"/>
      <c r="AP32" s="15"/>
      <c r="AQ32" s="16" t="str">
        <f t="shared" si="4"/>
        <v/>
      </c>
      <c r="AR32" s="16" t="str">
        <f t="shared" si="5"/>
        <v/>
      </c>
      <c r="AS32" s="16" t="str">
        <f t="shared" si="6"/>
        <v/>
      </c>
      <c r="AT32" s="16" t="str">
        <f t="shared" si="7"/>
        <v/>
      </c>
      <c r="AU32" s="16" t="str">
        <f t="shared" si="25"/>
        <v/>
      </c>
      <c r="AV32" s="16" t="str">
        <f t="shared" si="26"/>
        <v/>
      </c>
      <c r="AW32" s="16" t="str">
        <f t="shared" si="27"/>
        <v/>
      </c>
      <c r="AX32" s="16" t="str">
        <f t="shared" si="8"/>
        <v/>
      </c>
      <c r="AY32" s="16" t="str">
        <f t="shared" si="9"/>
        <v/>
      </c>
      <c r="AZ32" s="16" t="str">
        <f t="shared" si="28"/>
        <v/>
      </c>
      <c r="BA32" s="16" t="str">
        <f t="shared" si="10"/>
        <v/>
      </c>
      <c r="BB32" s="16" t="str">
        <f t="shared" si="11"/>
        <v/>
      </c>
      <c r="BC32" s="16" t="str">
        <f t="shared" si="12"/>
        <v/>
      </c>
      <c r="BD32" s="16" t="str">
        <f t="shared" si="13"/>
        <v/>
      </c>
      <c r="BE32" s="16" t="str">
        <f t="shared" si="29"/>
        <v/>
      </c>
      <c r="BF32" s="16" t="str">
        <f t="shared" si="30"/>
        <v/>
      </c>
      <c r="BG32" s="16" t="str">
        <f t="shared" si="31"/>
        <v/>
      </c>
      <c r="BH32" s="16" t="str">
        <f t="shared" si="32"/>
        <v/>
      </c>
      <c r="BI32" s="16" t="str">
        <f t="shared" si="33"/>
        <v/>
      </c>
      <c r="BJ32" s="16" t="str">
        <f t="shared" si="34"/>
        <v/>
      </c>
      <c r="BK32" s="16" t="str">
        <f t="shared" si="35"/>
        <v/>
      </c>
      <c r="BL32" s="16" t="str">
        <f t="shared" si="36"/>
        <v/>
      </c>
      <c r="BM32" s="16" t="str">
        <f t="shared" si="37"/>
        <v/>
      </c>
      <c r="BN32" s="16" t="str">
        <f t="shared" si="38"/>
        <v/>
      </c>
      <c r="BO32" s="65" t="str">
        <f t="shared" si="39"/>
        <v/>
      </c>
      <c r="BP32" s="65" t="str">
        <f t="shared" si="14"/>
        <v/>
      </c>
      <c r="BQ32" s="65" t="str">
        <f t="shared" si="15"/>
        <v/>
      </c>
      <c r="BR32" s="65" t="str">
        <f t="shared" si="16"/>
        <v/>
      </c>
      <c r="BS32" s="65" t="str">
        <f t="shared" si="17"/>
        <v/>
      </c>
      <c r="BT32" s="65" t="str">
        <f t="shared" si="18"/>
        <v/>
      </c>
      <c r="BU32" s="65" t="str">
        <f t="shared" si="19"/>
        <v/>
      </c>
      <c r="BV32" s="65" t="str">
        <f t="shared" si="20"/>
        <v/>
      </c>
      <c r="BW32" s="183" t="str">
        <f t="shared" si="40"/>
        <v/>
      </c>
      <c r="BX32" s="183" t="str">
        <f t="shared" si="41"/>
        <v/>
      </c>
      <c r="BY32" s="183" t="str">
        <f t="shared" si="42"/>
        <v/>
      </c>
      <c r="BZ32" s="183" t="str">
        <f t="shared" si="43"/>
        <v/>
      </c>
      <c r="CA32" s="16" t="str">
        <f t="shared" ref="CA32:CC51" si="44">IF(COUNTA($C32:$AO32)=0,"","ok")</f>
        <v/>
      </c>
      <c r="CB32" s="16" t="str">
        <f t="shared" si="44"/>
        <v/>
      </c>
      <c r="CC32" s="16" t="str">
        <f t="shared" si="44"/>
        <v/>
      </c>
      <c r="CD32" s="17"/>
      <c r="CG32" s="37"/>
      <c r="CH32" s="37"/>
      <c r="CI32" s="37"/>
      <c r="CJ32" s="47" t="str">
        <f t="shared" si="22"/>
        <v/>
      </c>
      <c r="CK32" s="47" t="str">
        <f t="shared" si="23"/>
        <v/>
      </c>
      <c r="CL32" s="47" t="str">
        <f t="shared" si="24"/>
        <v/>
      </c>
      <c r="CM32" s="20" t="s">
        <v>5</v>
      </c>
    </row>
    <row r="33" spans="1:91" s="18" customFormat="1" ht="25.5" x14ac:dyDescent="0.2">
      <c r="A33" s="45">
        <v>22</v>
      </c>
      <c r="B33" s="46" t="str">
        <f t="shared" si="3"/>
        <v/>
      </c>
      <c r="C33" s="67"/>
      <c r="D33" s="26"/>
      <c r="E33" s="70"/>
      <c r="F33" s="70"/>
      <c r="G33" s="193"/>
      <c r="H33" s="26"/>
      <c r="I33" s="191"/>
      <c r="J33" s="193"/>
      <c r="K33" s="27"/>
      <c r="L33" s="191"/>
      <c r="M33" s="27"/>
      <c r="N33" s="41"/>
      <c r="O33" s="27"/>
      <c r="P33" s="41"/>
      <c r="Q33" s="191"/>
      <c r="R33" s="191"/>
      <c r="S33" s="193"/>
      <c r="T33" s="193"/>
      <c r="U33" s="182"/>
      <c r="V33" s="191"/>
      <c r="W33" s="191"/>
      <c r="X33" s="193"/>
      <c r="Y33" s="193"/>
      <c r="Z33" s="193"/>
      <c r="AA33" s="193"/>
      <c r="AB33" s="193"/>
      <c r="AC33" s="193"/>
      <c r="AD33" s="193"/>
      <c r="AE33" s="193"/>
      <c r="AF33" s="193"/>
      <c r="AG33" s="193"/>
      <c r="AH33" s="193"/>
      <c r="AI33" s="193"/>
      <c r="AJ33" s="193"/>
      <c r="AK33" s="193"/>
      <c r="AL33" s="195"/>
      <c r="AM33" s="201"/>
      <c r="AN33" s="193"/>
      <c r="AO33" s="195"/>
      <c r="AP33" s="15"/>
      <c r="AQ33" s="16" t="str">
        <f t="shared" si="4"/>
        <v/>
      </c>
      <c r="AR33" s="16" t="str">
        <f t="shared" si="5"/>
        <v/>
      </c>
      <c r="AS33" s="16" t="str">
        <f t="shared" si="6"/>
        <v/>
      </c>
      <c r="AT33" s="16" t="str">
        <f t="shared" si="7"/>
        <v/>
      </c>
      <c r="AU33" s="16" t="str">
        <f t="shared" si="25"/>
        <v/>
      </c>
      <c r="AV33" s="16" t="str">
        <f t="shared" si="26"/>
        <v/>
      </c>
      <c r="AW33" s="16" t="str">
        <f t="shared" si="27"/>
        <v/>
      </c>
      <c r="AX33" s="16" t="str">
        <f t="shared" si="8"/>
        <v/>
      </c>
      <c r="AY33" s="16" t="str">
        <f t="shared" si="9"/>
        <v/>
      </c>
      <c r="AZ33" s="16" t="str">
        <f t="shared" si="28"/>
        <v/>
      </c>
      <c r="BA33" s="16" t="str">
        <f t="shared" si="10"/>
        <v/>
      </c>
      <c r="BB33" s="16" t="str">
        <f t="shared" si="11"/>
        <v/>
      </c>
      <c r="BC33" s="16" t="str">
        <f t="shared" si="12"/>
        <v/>
      </c>
      <c r="BD33" s="16" t="str">
        <f t="shared" si="13"/>
        <v/>
      </c>
      <c r="BE33" s="16" t="str">
        <f t="shared" si="29"/>
        <v/>
      </c>
      <c r="BF33" s="16" t="str">
        <f t="shared" si="30"/>
        <v/>
      </c>
      <c r="BG33" s="16" t="str">
        <f t="shared" si="31"/>
        <v/>
      </c>
      <c r="BH33" s="16" t="str">
        <f t="shared" si="32"/>
        <v/>
      </c>
      <c r="BI33" s="16" t="str">
        <f t="shared" si="33"/>
        <v/>
      </c>
      <c r="BJ33" s="16" t="str">
        <f t="shared" si="34"/>
        <v/>
      </c>
      <c r="BK33" s="16" t="str">
        <f t="shared" si="35"/>
        <v/>
      </c>
      <c r="BL33" s="16" t="str">
        <f t="shared" si="36"/>
        <v/>
      </c>
      <c r="BM33" s="16" t="str">
        <f t="shared" si="37"/>
        <v/>
      </c>
      <c r="BN33" s="16" t="str">
        <f t="shared" si="38"/>
        <v/>
      </c>
      <c r="BO33" s="65" t="str">
        <f t="shared" si="39"/>
        <v/>
      </c>
      <c r="BP33" s="65" t="str">
        <f t="shared" si="14"/>
        <v/>
      </c>
      <c r="BQ33" s="65" t="str">
        <f t="shared" si="15"/>
        <v/>
      </c>
      <c r="BR33" s="65" t="str">
        <f t="shared" si="16"/>
        <v/>
      </c>
      <c r="BS33" s="65" t="str">
        <f t="shared" si="17"/>
        <v/>
      </c>
      <c r="BT33" s="65" t="str">
        <f t="shared" si="18"/>
        <v/>
      </c>
      <c r="BU33" s="65" t="str">
        <f t="shared" si="19"/>
        <v/>
      </c>
      <c r="BV33" s="65" t="str">
        <f t="shared" si="20"/>
        <v/>
      </c>
      <c r="BW33" s="183" t="str">
        <f t="shared" si="40"/>
        <v/>
      </c>
      <c r="BX33" s="183" t="str">
        <f t="shared" si="41"/>
        <v/>
      </c>
      <c r="BY33" s="183" t="str">
        <f t="shared" si="42"/>
        <v/>
      </c>
      <c r="BZ33" s="183" t="str">
        <f t="shared" si="43"/>
        <v/>
      </c>
      <c r="CA33" s="16" t="str">
        <f t="shared" si="44"/>
        <v/>
      </c>
      <c r="CB33" s="16" t="str">
        <f t="shared" si="44"/>
        <v/>
      </c>
      <c r="CC33" s="16" t="str">
        <f t="shared" si="44"/>
        <v/>
      </c>
      <c r="CD33" s="17"/>
      <c r="CG33" s="37"/>
      <c r="CH33" s="37"/>
      <c r="CI33" s="37"/>
      <c r="CJ33" s="47" t="str">
        <f t="shared" si="22"/>
        <v/>
      </c>
      <c r="CK33" s="47" t="str">
        <f t="shared" si="23"/>
        <v/>
      </c>
      <c r="CL33" s="47" t="str">
        <f t="shared" si="24"/>
        <v/>
      </c>
      <c r="CM33" s="20" t="s">
        <v>5</v>
      </c>
    </row>
    <row r="34" spans="1:91" s="18" customFormat="1" ht="25.5" x14ac:dyDescent="0.2">
      <c r="A34" s="45">
        <v>23</v>
      </c>
      <c r="B34" s="46" t="str">
        <f t="shared" si="3"/>
        <v/>
      </c>
      <c r="C34" s="67"/>
      <c r="D34" s="26"/>
      <c r="E34" s="70"/>
      <c r="F34" s="70"/>
      <c r="G34" s="193"/>
      <c r="H34" s="26"/>
      <c r="I34" s="191"/>
      <c r="J34" s="193"/>
      <c r="K34" s="27"/>
      <c r="L34" s="191"/>
      <c r="M34" s="27"/>
      <c r="N34" s="41"/>
      <c r="O34" s="27"/>
      <c r="P34" s="41"/>
      <c r="Q34" s="191"/>
      <c r="R34" s="191"/>
      <c r="S34" s="193"/>
      <c r="T34" s="193"/>
      <c r="U34" s="182"/>
      <c r="V34" s="191"/>
      <c r="W34" s="191"/>
      <c r="X34" s="193"/>
      <c r="Y34" s="193"/>
      <c r="Z34" s="193"/>
      <c r="AA34" s="193"/>
      <c r="AB34" s="193"/>
      <c r="AC34" s="193"/>
      <c r="AD34" s="193"/>
      <c r="AE34" s="193"/>
      <c r="AF34" s="193"/>
      <c r="AG34" s="193"/>
      <c r="AH34" s="193"/>
      <c r="AI34" s="193"/>
      <c r="AJ34" s="193"/>
      <c r="AK34" s="193"/>
      <c r="AL34" s="195"/>
      <c r="AM34" s="201"/>
      <c r="AN34" s="193"/>
      <c r="AO34" s="195"/>
      <c r="AP34" s="15"/>
      <c r="AQ34" s="16" t="str">
        <f t="shared" si="4"/>
        <v/>
      </c>
      <c r="AR34" s="16" t="str">
        <f t="shared" si="5"/>
        <v/>
      </c>
      <c r="AS34" s="16" t="str">
        <f t="shared" si="6"/>
        <v/>
      </c>
      <c r="AT34" s="16" t="str">
        <f t="shared" si="7"/>
        <v/>
      </c>
      <c r="AU34" s="16" t="str">
        <f t="shared" si="25"/>
        <v/>
      </c>
      <c r="AV34" s="16" t="str">
        <f t="shared" si="26"/>
        <v/>
      </c>
      <c r="AW34" s="16" t="str">
        <f t="shared" si="27"/>
        <v/>
      </c>
      <c r="AX34" s="16" t="str">
        <f t="shared" si="8"/>
        <v/>
      </c>
      <c r="AY34" s="16" t="str">
        <f t="shared" si="9"/>
        <v/>
      </c>
      <c r="AZ34" s="16" t="str">
        <f t="shared" si="28"/>
        <v/>
      </c>
      <c r="BA34" s="16" t="str">
        <f t="shared" si="10"/>
        <v/>
      </c>
      <c r="BB34" s="16" t="str">
        <f t="shared" si="11"/>
        <v/>
      </c>
      <c r="BC34" s="16" t="str">
        <f t="shared" si="12"/>
        <v/>
      </c>
      <c r="BD34" s="16" t="str">
        <f t="shared" si="13"/>
        <v/>
      </c>
      <c r="BE34" s="16" t="str">
        <f t="shared" si="29"/>
        <v/>
      </c>
      <c r="BF34" s="16" t="str">
        <f t="shared" si="30"/>
        <v/>
      </c>
      <c r="BG34" s="16" t="str">
        <f t="shared" si="31"/>
        <v/>
      </c>
      <c r="BH34" s="16" t="str">
        <f t="shared" si="32"/>
        <v/>
      </c>
      <c r="BI34" s="16" t="str">
        <f t="shared" si="33"/>
        <v/>
      </c>
      <c r="BJ34" s="16" t="str">
        <f t="shared" si="34"/>
        <v/>
      </c>
      <c r="BK34" s="16" t="str">
        <f t="shared" si="35"/>
        <v/>
      </c>
      <c r="BL34" s="16" t="str">
        <f t="shared" si="36"/>
        <v/>
      </c>
      <c r="BM34" s="16" t="str">
        <f t="shared" si="37"/>
        <v/>
      </c>
      <c r="BN34" s="16" t="str">
        <f t="shared" si="38"/>
        <v/>
      </c>
      <c r="BO34" s="65" t="str">
        <f t="shared" si="39"/>
        <v/>
      </c>
      <c r="BP34" s="65" t="str">
        <f t="shared" si="14"/>
        <v/>
      </c>
      <c r="BQ34" s="65" t="str">
        <f t="shared" si="15"/>
        <v/>
      </c>
      <c r="BR34" s="65" t="str">
        <f t="shared" si="16"/>
        <v/>
      </c>
      <c r="BS34" s="65" t="str">
        <f t="shared" si="17"/>
        <v/>
      </c>
      <c r="BT34" s="65" t="str">
        <f t="shared" si="18"/>
        <v/>
      </c>
      <c r="BU34" s="65" t="str">
        <f t="shared" si="19"/>
        <v/>
      </c>
      <c r="BV34" s="65" t="str">
        <f t="shared" si="20"/>
        <v/>
      </c>
      <c r="BW34" s="183" t="str">
        <f t="shared" si="40"/>
        <v/>
      </c>
      <c r="BX34" s="183" t="str">
        <f t="shared" si="41"/>
        <v/>
      </c>
      <c r="BY34" s="183" t="str">
        <f t="shared" si="42"/>
        <v/>
      </c>
      <c r="BZ34" s="183" t="str">
        <f t="shared" si="43"/>
        <v/>
      </c>
      <c r="CA34" s="16" t="str">
        <f t="shared" si="44"/>
        <v/>
      </c>
      <c r="CB34" s="16" t="str">
        <f t="shared" si="44"/>
        <v/>
      </c>
      <c r="CC34" s="16" t="str">
        <f t="shared" si="44"/>
        <v/>
      </c>
      <c r="CD34" s="17"/>
      <c r="CG34" s="37"/>
      <c r="CH34" s="37"/>
      <c r="CI34" s="37"/>
      <c r="CJ34" s="47" t="str">
        <f t="shared" si="22"/>
        <v/>
      </c>
      <c r="CK34" s="47" t="str">
        <f t="shared" si="23"/>
        <v/>
      </c>
      <c r="CL34" s="47" t="str">
        <f t="shared" si="24"/>
        <v/>
      </c>
      <c r="CM34" s="20" t="s">
        <v>5</v>
      </c>
    </row>
    <row r="35" spans="1:91" s="18" customFormat="1" ht="25.5" x14ac:dyDescent="0.2">
      <c r="A35" s="45">
        <v>24</v>
      </c>
      <c r="B35" s="46" t="str">
        <f t="shared" si="3"/>
        <v/>
      </c>
      <c r="C35" s="67"/>
      <c r="D35" s="26"/>
      <c r="E35" s="70"/>
      <c r="F35" s="70"/>
      <c r="G35" s="193"/>
      <c r="H35" s="26"/>
      <c r="I35" s="191"/>
      <c r="J35" s="193"/>
      <c r="K35" s="27"/>
      <c r="L35" s="191"/>
      <c r="M35" s="27"/>
      <c r="N35" s="41"/>
      <c r="O35" s="27"/>
      <c r="P35" s="41"/>
      <c r="Q35" s="191"/>
      <c r="R35" s="191"/>
      <c r="S35" s="193"/>
      <c r="T35" s="193"/>
      <c r="U35" s="182"/>
      <c r="V35" s="191"/>
      <c r="W35" s="191"/>
      <c r="X35" s="193"/>
      <c r="Y35" s="193"/>
      <c r="Z35" s="193"/>
      <c r="AA35" s="193"/>
      <c r="AB35" s="193"/>
      <c r="AC35" s="193"/>
      <c r="AD35" s="193"/>
      <c r="AE35" s="193"/>
      <c r="AF35" s="193"/>
      <c r="AG35" s="193"/>
      <c r="AH35" s="193"/>
      <c r="AI35" s="193"/>
      <c r="AJ35" s="193"/>
      <c r="AK35" s="193"/>
      <c r="AL35" s="195"/>
      <c r="AM35" s="201"/>
      <c r="AN35" s="193"/>
      <c r="AO35" s="195"/>
      <c r="AP35" s="15"/>
      <c r="AQ35" s="16" t="str">
        <f t="shared" si="4"/>
        <v/>
      </c>
      <c r="AR35" s="16" t="str">
        <f t="shared" si="5"/>
        <v/>
      </c>
      <c r="AS35" s="16" t="str">
        <f t="shared" si="6"/>
        <v/>
      </c>
      <c r="AT35" s="16" t="str">
        <f t="shared" si="7"/>
        <v/>
      </c>
      <c r="AU35" s="16" t="str">
        <f t="shared" si="25"/>
        <v/>
      </c>
      <c r="AV35" s="16" t="str">
        <f t="shared" si="26"/>
        <v/>
      </c>
      <c r="AW35" s="16" t="str">
        <f t="shared" si="27"/>
        <v/>
      </c>
      <c r="AX35" s="16" t="str">
        <f t="shared" si="8"/>
        <v/>
      </c>
      <c r="AY35" s="16" t="str">
        <f t="shared" si="9"/>
        <v/>
      </c>
      <c r="AZ35" s="16" t="str">
        <f t="shared" si="28"/>
        <v/>
      </c>
      <c r="BA35" s="16" t="str">
        <f t="shared" si="10"/>
        <v/>
      </c>
      <c r="BB35" s="16" t="str">
        <f t="shared" si="11"/>
        <v/>
      </c>
      <c r="BC35" s="16" t="str">
        <f t="shared" si="12"/>
        <v/>
      </c>
      <c r="BD35" s="16" t="str">
        <f t="shared" si="13"/>
        <v/>
      </c>
      <c r="BE35" s="16" t="str">
        <f t="shared" si="29"/>
        <v/>
      </c>
      <c r="BF35" s="16" t="str">
        <f t="shared" si="30"/>
        <v/>
      </c>
      <c r="BG35" s="16" t="str">
        <f t="shared" si="31"/>
        <v/>
      </c>
      <c r="BH35" s="16" t="str">
        <f t="shared" si="32"/>
        <v/>
      </c>
      <c r="BI35" s="16" t="str">
        <f t="shared" si="33"/>
        <v/>
      </c>
      <c r="BJ35" s="16" t="str">
        <f t="shared" si="34"/>
        <v/>
      </c>
      <c r="BK35" s="16" t="str">
        <f t="shared" si="35"/>
        <v/>
      </c>
      <c r="BL35" s="16" t="str">
        <f t="shared" si="36"/>
        <v/>
      </c>
      <c r="BM35" s="16" t="str">
        <f t="shared" si="37"/>
        <v/>
      </c>
      <c r="BN35" s="16" t="str">
        <f t="shared" si="38"/>
        <v/>
      </c>
      <c r="BO35" s="65" t="str">
        <f t="shared" si="39"/>
        <v/>
      </c>
      <c r="BP35" s="65" t="str">
        <f t="shared" si="14"/>
        <v/>
      </c>
      <c r="BQ35" s="65" t="str">
        <f t="shared" si="15"/>
        <v/>
      </c>
      <c r="BR35" s="65" t="str">
        <f t="shared" si="16"/>
        <v/>
      </c>
      <c r="BS35" s="65" t="str">
        <f t="shared" si="17"/>
        <v/>
      </c>
      <c r="BT35" s="65" t="str">
        <f t="shared" si="18"/>
        <v/>
      </c>
      <c r="BU35" s="65" t="str">
        <f t="shared" si="19"/>
        <v/>
      </c>
      <c r="BV35" s="65" t="str">
        <f t="shared" si="20"/>
        <v/>
      </c>
      <c r="BW35" s="183" t="str">
        <f t="shared" si="40"/>
        <v/>
      </c>
      <c r="BX35" s="183" t="str">
        <f t="shared" si="41"/>
        <v/>
      </c>
      <c r="BY35" s="183" t="str">
        <f t="shared" si="42"/>
        <v/>
      </c>
      <c r="BZ35" s="183" t="str">
        <f t="shared" si="43"/>
        <v/>
      </c>
      <c r="CA35" s="16" t="str">
        <f t="shared" si="44"/>
        <v/>
      </c>
      <c r="CB35" s="16" t="str">
        <f t="shared" si="44"/>
        <v/>
      </c>
      <c r="CC35" s="16" t="str">
        <f t="shared" si="44"/>
        <v/>
      </c>
      <c r="CD35" s="17"/>
      <c r="CG35" s="37"/>
      <c r="CH35" s="37"/>
      <c r="CI35" s="37"/>
      <c r="CJ35" s="47" t="str">
        <f t="shared" si="22"/>
        <v/>
      </c>
      <c r="CK35" s="47" t="str">
        <f t="shared" si="23"/>
        <v/>
      </c>
      <c r="CL35" s="47" t="str">
        <f t="shared" si="24"/>
        <v/>
      </c>
      <c r="CM35" s="20" t="s">
        <v>5</v>
      </c>
    </row>
    <row r="36" spans="1:91" s="18" customFormat="1" ht="25.5" x14ac:dyDescent="0.2">
      <c r="A36" s="45">
        <v>25</v>
      </c>
      <c r="B36" s="46" t="str">
        <f t="shared" si="3"/>
        <v/>
      </c>
      <c r="C36" s="67"/>
      <c r="D36" s="26"/>
      <c r="E36" s="70"/>
      <c r="F36" s="70"/>
      <c r="G36" s="193"/>
      <c r="H36" s="26"/>
      <c r="I36" s="191"/>
      <c r="J36" s="193"/>
      <c r="K36" s="27"/>
      <c r="L36" s="191"/>
      <c r="M36" s="27"/>
      <c r="N36" s="41"/>
      <c r="O36" s="27"/>
      <c r="P36" s="41"/>
      <c r="Q36" s="191"/>
      <c r="R36" s="191"/>
      <c r="S36" s="193"/>
      <c r="T36" s="193"/>
      <c r="U36" s="182"/>
      <c r="V36" s="191"/>
      <c r="W36" s="191"/>
      <c r="X36" s="193"/>
      <c r="Y36" s="193"/>
      <c r="Z36" s="193"/>
      <c r="AA36" s="193"/>
      <c r="AB36" s="193"/>
      <c r="AC36" s="193"/>
      <c r="AD36" s="193"/>
      <c r="AE36" s="193"/>
      <c r="AF36" s="193"/>
      <c r="AG36" s="193"/>
      <c r="AH36" s="193"/>
      <c r="AI36" s="193"/>
      <c r="AJ36" s="193"/>
      <c r="AK36" s="193"/>
      <c r="AL36" s="195"/>
      <c r="AM36" s="201"/>
      <c r="AN36" s="193"/>
      <c r="AO36" s="195"/>
      <c r="AP36" s="15"/>
      <c r="AQ36" s="16" t="str">
        <f t="shared" si="4"/>
        <v/>
      </c>
      <c r="AR36" s="16" t="str">
        <f t="shared" si="5"/>
        <v/>
      </c>
      <c r="AS36" s="16" t="str">
        <f t="shared" si="6"/>
        <v/>
      </c>
      <c r="AT36" s="16" t="str">
        <f t="shared" si="7"/>
        <v/>
      </c>
      <c r="AU36" s="16" t="str">
        <f t="shared" si="25"/>
        <v/>
      </c>
      <c r="AV36" s="16" t="str">
        <f t="shared" si="26"/>
        <v/>
      </c>
      <c r="AW36" s="16" t="str">
        <f t="shared" si="27"/>
        <v/>
      </c>
      <c r="AX36" s="16" t="str">
        <f t="shared" si="8"/>
        <v/>
      </c>
      <c r="AY36" s="16" t="str">
        <f t="shared" si="9"/>
        <v/>
      </c>
      <c r="AZ36" s="16" t="str">
        <f t="shared" si="28"/>
        <v/>
      </c>
      <c r="BA36" s="16" t="str">
        <f t="shared" si="10"/>
        <v/>
      </c>
      <c r="BB36" s="16" t="str">
        <f t="shared" si="11"/>
        <v/>
      </c>
      <c r="BC36" s="16" t="str">
        <f t="shared" si="12"/>
        <v/>
      </c>
      <c r="BD36" s="16" t="str">
        <f t="shared" si="13"/>
        <v/>
      </c>
      <c r="BE36" s="16" t="str">
        <f t="shared" si="29"/>
        <v/>
      </c>
      <c r="BF36" s="16" t="str">
        <f t="shared" si="30"/>
        <v/>
      </c>
      <c r="BG36" s="16" t="str">
        <f t="shared" si="31"/>
        <v/>
      </c>
      <c r="BH36" s="16" t="str">
        <f t="shared" si="32"/>
        <v/>
      </c>
      <c r="BI36" s="16" t="str">
        <f t="shared" si="33"/>
        <v/>
      </c>
      <c r="BJ36" s="16" t="str">
        <f t="shared" si="34"/>
        <v/>
      </c>
      <c r="BK36" s="16" t="str">
        <f t="shared" si="35"/>
        <v/>
      </c>
      <c r="BL36" s="16" t="str">
        <f t="shared" si="36"/>
        <v/>
      </c>
      <c r="BM36" s="16" t="str">
        <f t="shared" si="37"/>
        <v/>
      </c>
      <c r="BN36" s="16" t="str">
        <f t="shared" si="38"/>
        <v/>
      </c>
      <c r="BO36" s="65" t="str">
        <f t="shared" si="39"/>
        <v/>
      </c>
      <c r="BP36" s="65" t="str">
        <f t="shared" si="14"/>
        <v/>
      </c>
      <c r="BQ36" s="65" t="str">
        <f t="shared" si="15"/>
        <v/>
      </c>
      <c r="BR36" s="65" t="str">
        <f t="shared" si="16"/>
        <v/>
      </c>
      <c r="BS36" s="65" t="str">
        <f t="shared" si="17"/>
        <v/>
      </c>
      <c r="BT36" s="65" t="str">
        <f t="shared" si="18"/>
        <v/>
      </c>
      <c r="BU36" s="65" t="str">
        <f t="shared" si="19"/>
        <v/>
      </c>
      <c r="BV36" s="65" t="str">
        <f t="shared" si="20"/>
        <v/>
      </c>
      <c r="BW36" s="183" t="str">
        <f t="shared" si="40"/>
        <v/>
      </c>
      <c r="BX36" s="183" t="str">
        <f t="shared" si="41"/>
        <v/>
      </c>
      <c r="BY36" s="183" t="str">
        <f t="shared" si="42"/>
        <v/>
      </c>
      <c r="BZ36" s="183" t="str">
        <f t="shared" si="43"/>
        <v/>
      </c>
      <c r="CA36" s="16" t="str">
        <f t="shared" si="44"/>
        <v/>
      </c>
      <c r="CB36" s="16" t="str">
        <f t="shared" si="44"/>
        <v/>
      </c>
      <c r="CC36" s="16" t="str">
        <f t="shared" si="44"/>
        <v/>
      </c>
      <c r="CD36" s="17"/>
      <c r="CG36" s="37"/>
      <c r="CH36" s="37"/>
      <c r="CI36" s="37"/>
      <c r="CJ36" s="47" t="str">
        <f t="shared" si="22"/>
        <v/>
      </c>
      <c r="CK36" s="47" t="str">
        <f t="shared" si="23"/>
        <v/>
      </c>
      <c r="CL36" s="47" t="str">
        <f t="shared" si="24"/>
        <v/>
      </c>
      <c r="CM36" s="20" t="s">
        <v>5</v>
      </c>
    </row>
    <row r="37" spans="1:91" s="18" customFormat="1" ht="25.5" x14ac:dyDescent="0.2">
      <c r="A37" s="45">
        <v>26</v>
      </c>
      <c r="B37" s="46" t="str">
        <f t="shared" si="3"/>
        <v/>
      </c>
      <c r="C37" s="67"/>
      <c r="D37" s="26"/>
      <c r="E37" s="70"/>
      <c r="F37" s="70"/>
      <c r="G37" s="193"/>
      <c r="H37" s="26"/>
      <c r="I37" s="191"/>
      <c r="J37" s="193"/>
      <c r="K37" s="27"/>
      <c r="L37" s="191"/>
      <c r="M37" s="27"/>
      <c r="N37" s="41"/>
      <c r="O37" s="27"/>
      <c r="P37" s="41"/>
      <c r="Q37" s="191"/>
      <c r="R37" s="191"/>
      <c r="S37" s="193"/>
      <c r="T37" s="193"/>
      <c r="U37" s="182"/>
      <c r="V37" s="191"/>
      <c r="W37" s="191"/>
      <c r="X37" s="193"/>
      <c r="Y37" s="193"/>
      <c r="Z37" s="193"/>
      <c r="AA37" s="193"/>
      <c r="AB37" s="193"/>
      <c r="AC37" s="193"/>
      <c r="AD37" s="193"/>
      <c r="AE37" s="193"/>
      <c r="AF37" s="193"/>
      <c r="AG37" s="193"/>
      <c r="AH37" s="193"/>
      <c r="AI37" s="193"/>
      <c r="AJ37" s="193"/>
      <c r="AK37" s="193"/>
      <c r="AL37" s="195"/>
      <c r="AM37" s="201"/>
      <c r="AN37" s="193"/>
      <c r="AO37" s="195"/>
      <c r="AP37" s="15"/>
      <c r="AQ37" s="16" t="str">
        <f t="shared" si="4"/>
        <v/>
      </c>
      <c r="AR37" s="16" t="str">
        <f t="shared" si="5"/>
        <v/>
      </c>
      <c r="AS37" s="16" t="str">
        <f t="shared" si="6"/>
        <v/>
      </c>
      <c r="AT37" s="16" t="str">
        <f t="shared" si="7"/>
        <v/>
      </c>
      <c r="AU37" s="16" t="str">
        <f t="shared" si="25"/>
        <v/>
      </c>
      <c r="AV37" s="16" t="str">
        <f t="shared" si="26"/>
        <v/>
      </c>
      <c r="AW37" s="16" t="str">
        <f t="shared" si="27"/>
        <v/>
      </c>
      <c r="AX37" s="16" t="str">
        <f t="shared" si="8"/>
        <v/>
      </c>
      <c r="AY37" s="16" t="str">
        <f t="shared" si="9"/>
        <v/>
      </c>
      <c r="AZ37" s="16" t="str">
        <f t="shared" si="28"/>
        <v/>
      </c>
      <c r="BA37" s="16" t="str">
        <f t="shared" si="10"/>
        <v/>
      </c>
      <c r="BB37" s="16" t="str">
        <f t="shared" si="11"/>
        <v/>
      </c>
      <c r="BC37" s="16" t="str">
        <f t="shared" si="12"/>
        <v/>
      </c>
      <c r="BD37" s="16" t="str">
        <f t="shared" si="13"/>
        <v/>
      </c>
      <c r="BE37" s="16" t="str">
        <f t="shared" si="29"/>
        <v/>
      </c>
      <c r="BF37" s="16" t="str">
        <f t="shared" si="30"/>
        <v/>
      </c>
      <c r="BG37" s="16" t="str">
        <f t="shared" si="31"/>
        <v/>
      </c>
      <c r="BH37" s="16" t="str">
        <f t="shared" si="32"/>
        <v/>
      </c>
      <c r="BI37" s="16" t="str">
        <f t="shared" si="33"/>
        <v/>
      </c>
      <c r="BJ37" s="16" t="str">
        <f t="shared" si="34"/>
        <v/>
      </c>
      <c r="BK37" s="16" t="str">
        <f t="shared" si="35"/>
        <v/>
      </c>
      <c r="BL37" s="16" t="str">
        <f t="shared" si="36"/>
        <v/>
      </c>
      <c r="BM37" s="16" t="str">
        <f t="shared" si="37"/>
        <v/>
      </c>
      <c r="BN37" s="16" t="str">
        <f t="shared" si="38"/>
        <v/>
      </c>
      <c r="BO37" s="65" t="str">
        <f t="shared" si="39"/>
        <v/>
      </c>
      <c r="BP37" s="65" t="str">
        <f t="shared" si="14"/>
        <v/>
      </c>
      <c r="BQ37" s="65" t="str">
        <f t="shared" si="15"/>
        <v/>
      </c>
      <c r="BR37" s="65" t="str">
        <f t="shared" si="16"/>
        <v/>
      </c>
      <c r="BS37" s="65" t="str">
        <f t="shared" si="17"/>
        <v/>
      </c>
      <c r="BT37" s="65" t="str">
        <f t="shared" si="18"/>
        <v/>
      </c>
      <c r="BU37" s="65" t="str">
        <f t="shared" si="19"/>
        <v/>
      </c>
      <c r="BV37" s="65" t="str">
        <f t="shared" si="20"/>
        <v/>
      </c>
      <c r="BW37" s="183" t="str">
        <f t="shared" si="40"/>
        <v/>
      </c>
      <c r="BX37" s="183" t="str">
        <f t="shared" si="41"/>
        <v/>
      </c>
      <c r="BY37" s="183" t="str">
        <f t="shared" si="42"/>
        <v/>
      </c>
      <c r="BZ37" s="183" t="str">
        <f t="shared" si="43"/>
        <v/>
      </c>
      <c r="CA37" s="16" t="str">
        <f t="shared" si="44"/>
        <v/>
      </c>
      <c r="CB37" s="16" t="str">
        <f t="shared" si="44"/>
        <v/>
      </c>
      <c r="CC37" s="16" t="str">
        <f t="shared" si="44"/>
        <v/>
      </c>
      <c r="CD37" s="17"/>
      <c r="CG37" s="37"/>
      <c r="CH37" s="37"/>
      <c r="CI37" s="37"/>
      <c r="CJ37" s="47" t="str">
        <f t="shared" si="22"/>
        <v/>
      </c>
      <c r="CK37" s="47" t="str">
        <f t="shared" si="23"/>
        <v/>
      </c>
      <c r="CL37" s="47" t="str">
        <f t="shared" si="24"/>
        <v/>
      </c>
      <c r="CM37" s="20" t="s">
        <v>5</v>
      </c>
    </row>
    <row r="38" spans="1:91" s="18" customFormat="1" ht="25.5" x14ac:dyDescent="0.2">
      <c r="A38" s="45">
        <v>27</v>
      </c>
      <c r="B38" s="46" t="str">
        <f t="shared" si="3"/>
        <v/>
      </c>
      <c r="C38" s="67"/>
      <c r="D38" s="26"/>
      <c r="E38" s="70"/>
      <c r="F38" s="70"/>
      <c r="G38" s="193"/>
      <c r="H38" s="26"/>
      <c r="I38" s="191"/>
      <c r="J38" s="193"/>
      <c r="K38" s="27"/>
      <c r="L38" s="191"/>
      <c r="M38" s="27"/>
      <c r="N38" s="41"/>
      <c r="O38" s="27"/>
      <c r="P38" s="41"/>
      <c r="Q38" s="191"/>
      <c r="R38" s="191"/>
      <c r="S38" s="193"/>
      <c r="T38" s="193"/>
      <c r="U38" s="182"/>
      <c r="V38" s="191"/>
      <c r="W38" s="191"/>
      <c r="X38" s="193"/>
      <c r="Y38" s="193"/>
      <c r="Z38" s="193"/>
      <c r="AA38" s="193"/>
      <c r="AB38" s="193"/>
      <c r="AC38" s="193"/>
      <c r="AD38" s="193"/>
      <c r="AE38" s="193"/>
      <c r="AF38" s="193"/>
      <c r="AG38" s="193"/>
      <c r="AH38" s="193"/>
      <c r="AI38" s="193"/>
      <c r="AJ38" s="193"/>
      <c r="AK38" s="193"/>
      <c r="AL38" s="195"/>
      <c r="AM38" s="201"/>
      <c r="AN38" s="193"/>
      <c r="AO38" s="195"/>
      <c r="AP38" s="15"/>
      <c r="AQ38" s="16" t="str">
        <f t="shared" si="4"/>
        <v/>
      </c>
      <c r="AR38" s="16" t="str">
        <f t="shared" si="5"/>
        <v/>
      </c>
      <c r="AS38" s="16" t="str">
        <f t="shared" si="6"/>
        <v/>
      </c>
      <c r="AT38" s="16" t="str">
        <f t="shared" si="7"/>
        <v/>
      </c>
      <c r="AU38" s="16" t="str">
        <f t="shared" si="25"/>
        <v/>
      </c>
      <c r="AV38" s="16" t="str">
        <f t="shared" si="26"/>
        <v/>
      </c>
      <c r="AW38" s="16" t="str">
        <f t="shared" si="27"/>
        <v/>
      </c>
      <c r="AX38" s="16" t="str">
        <f t="shared" si="8"/>
        <v/>
      </c>
      <c r="AY38" s="16" t="str">
        <f t="shared" si="9"/>
        <v/>
      </c>
      <c r="AZ38" s="16" t="str">
        <f t="shared" si="28"/>
        <v/>
      </c>
      <c r="BA38" s="16" t="str">
        <f t="shared" si="10"/>
        <v/>
      </c>
      <c r="BB38" s="16" t="str">
        <f t="shared" si="11"/>
        <v/>
      </c>
      <c r="BC38" s="16" t="str">
        <f t="shared" si="12"/>
        <v/>
      </c>
      <c r="BD38" s="16" t="str">
        <f t="shared" si="13"/>
        <v/>
      </c>
      <c r="BE38" s="16" t="str">
        <f t="shared" si="29"/>
        <v/>
      </c>
      <c r="BF38" s="16" t="str">
        <f t="shared" si="30"/>
        <v/>
      </c>
      <c r="BG38" s="16" t="str">
        <f t="shared" si="31"/>
        <v/>
      </c>
      <c r="BH38" s="16" t="str">
        <f t="shared" si="32"/>
        <v/>
      </c>
      <c r="BI38" s="16" t="str">
        <f t="shared" si="33"/>
        <v/>
      </c>
      <c r="BJ38" s="16" t="str">
        <f t="shared" si="34"/>
        <v/>
      </c>
      <c r="BK38" s="16" t="str">
        <f t="shared" si="35"/>
        <v/>
      </c>
      <c r="BL38" s="16" t="str">
        <f t="shared" si="36"/>
        <v/>
      </c>
      <c r="BM38" s="16" t="str">
        <f t="shared" si="37"/>
        <v/>
      </c>
      <c r="BN38" s="16" t="str">
        <f t="shared" si="38"/>
        <v/>
      </c>
      <c r="BO38" s="65" t="str">
        <f t="shared" si="39"/>
        <v/>
      </c>
      <c r="BP38" s="65" t="str">
        <f t="shared" si="14"/>
        <v/>
      </c>
      <c r="BQ38" s="65" t="str">
        <f t="shared" si="15"/>
        <v/>
      </c>
      <c r="BR38" s="65" t="str">
        <f t="shared" si="16"/>
        <v/>
      </c>
      <c r="BS38" s="65" t="str">
        <f t="shared" si="17"/>
        <v/>
      </c>
      <c r="BT38" s="65" t="str">
        <f t="shared" si="18"/>
        <v/>
      </c>
      <c r="BU38" s="65" t="str">
        <f t="shared" si="19"/>
        <v/>
      </c>
      <c r="BV38" s="65" t="str">
        <f t="shared" si="20"/>
        <v/>
      </c>
      <c r="BW38" s="183" t="str">
        <f t="shared" si="40"/>
        <v/>
      </c>
      <c r="BX38" s="183" t="str">
        <f t="shared" si="41"/>
        <v/>
      </c>
      <c r="BY38" s="183" t="str">
        <f t="shared" si="42"/>
        <v/>
      </c>
      <c r="BZ38" s="183" t="str">
        <f t="shared" si="43"/>
        <v/>
      </c>
      <c r="CA38" s="16" t="str">
        <f t="shared" si="44"/>
        <v/>
      </c>
      <c r="CB38" s="16" t="str">
        <f t="shared" si="44"/>
        <v/>
      </c>
      <c r="CC38" s="16" t="str">
        <f t="shared" si="44"/>
        <v/>
      </c>
      <c r="CD38" s="17"/>
      <c r="CG38" s="37"/>
      <c r="CH38" s="37"/>
      <c r="CI38" s="37"/>
      <c r="CJ38" s="47" t="str">
        <f t="shared" si="22"/>
        <v/>
      </c>
      <c r="CK38" s="47" t="str">
        <f t="shared" si="23"/>
        <v/>
      </c>
      <c r="CL38" s="47" t="str">
        <f t="shared" si="24"/>
        <v/>
      </c>
      <c r="CM38" s="20" t="s">
        <v>5</v>
      </c>
    </row>
    <row r="39" spans="1:91" s="18" customFormat="1" ht="25.5" x14ac:dyDescent="0.2">
      <c r="A39" s="45">
        <v>28</v>
      </c>
      <c r="B39" s="46" t="str">
        <f t="shared" si="3"/>
        <v/>
      </c>
      <c r="C39" s="67"/>
      <c r="D39" s="26"/>
      <c r="E39" s="70"/>
      <c r="F39" s="70"/>
      <c r="G39" s="193"/>
      <c r="H39" s="26"/>
      <c r="I39" s="191"/>
      <c r="J39" s="193"/>
      <c r="K39" s="27"/>
      <c r="L39" s="191"/>
      <c r="M39" s="27"/>
      <c r="N39" s="41"/>
      <c r="O39" s="27"/>
      <c r="P39" s="41"/>
      <c r="Q39" s="191"/>
      <c r="R39" s="191"/>
      <c r="S39" s="193"/>
      <c r="T39" s="193"/>
      <c r="U39" s="182"/>
      <c r="V39" s="191"/>
      <c r="W39" s="191"/>
      <c r="X39" s="193"/>
      <c r="Y39" s="193"/>
      <c r="Z39" s="193"/>
      <c r="AA39" s="193"/>
      <c r="AB39" s="193"/>
      <c r="AC39" s="193"/>
      <c r="AD39" s="193"/>
      <c r="AE39" s="193"/>
      <c r="AF39" s="193"/>
      <c r="AG39" s="193"/>
      <c r="AH39" s="193"/>
      <c r="AI39" s="193"/>
      <c r="AJ39" s="193"/>
      <c r="AK39" s="193"/>
      <c r="AL39" s="195"/>
      <c r="AM39" s="201"/>
      <c r="AN39" s="193"/>
      <c r="AO39" s="195"/>
      <c r="AP39" s="15"/>
      <c r="AQ39" s="16" t="str">
        <f t="shared" si="4"/>
        <v/>
      </c>
      <c r="AR39" s="16" t="str">
        <f t="shared" si="5"/>
        <v/>
      </c>
      <c r="AS39" s="16" t="str">
        <f t="shared" si="6"/>
        <v/>
      </c>
      <c r="AT39" s="16" t="str">
        <f t="shared" si="7"/>
        <v/>
      </c>
      <c r="AU39" s="16" t="str">
        <f t="shared" si="25"/>
        <v/>
      </c>
      <c r="AV39" s="16" t="str">
        <f t="shared" si="26"/>
        <v/>
      </c>
      <c r="AW39" s="16" t="str">
        <f t="shared" si="27"/>
        <v/>
      </c>
      <c r="AX39" s="16" t="str">
        <f t="shared" si="8"/>
        <v/>
      </c>
      <c r="AY39" s="16" t="str">
        <f t="shared" si="9"/>
        <v/>
      </c>
      <c r="AZ39" s="16" t="str">
        <f t="shared" si="28"/>
        <v/>
      </c>
      <c r="BA39" s="16" t="str">
        <f t="shared" si="10"/>
        <v/>
      </c>
      <c r="BB39" s="16" t="str">
        <f t="shared" si="11"/>
        <v/>
      </c>
      <c r="BC39" s="16" t="str">
        <f t="shared" si="12"/>
        <v/>
      </c>
      <c r="BD39" s="16" t="str">
        <f t="shared" si="13"/>
        <v/>
      </c>
      <c r="BE39" s="16" t="str">
        <f t="shared" si="29"/>
        <v/>
      </c>
      <c r="BF39" s="16" t="str">
        <f t="shared" si="30"/>
        <v/>
      </c>
      <c r="BG39" s="16" t="str">
        <f t="shared" si="31"/>
        <v/>
      </c>
      <c r="BH39" s="16" t="str">
        <f t="shared" si="32"/>
        <v/>
      </c>
      <c r="BI39" s="16" t="str">
        <f t="shared" si="33"/>
        <v/>
      </c>
      <c r="BJ39" s="16" t="str">
        <f t="shared" si="34"/>
        <v/>
      </c>
      <c r="BK39" s="16" t="str">
        <f t="shared" si="35"/>
        <v/>
      </c>
      <c r="BL39" s="16" t="str">
        <f t="shared" si="36"/>
        <v/>
      </c>
      <c r="BM39" s="16" t="str">
        <f t="shared" si="37"/>
        <v/>
      </c>
      <c r="BN39" s="16" t="str">
        <f t="shared" si="38"/>
        <v/>
      </c>
      <c r="BO39" s="65" t="str">
        <f t="shared" si="39"/>
        <v/>
      </c>
      <c r="BP39" s="65" t="str">
        <f t="shared" si="14"/>
        <v/>
      </c>
      <c r="BQ39" s="65" t="str">
        <f t="shared" si="15"/>
        <v/>
      </c>
      <c r="BR39" s="65" t="str">
        <f t="shared" si="16"/>
        <v/>
      </c>
      <c r="BS39" s="65" t="str">
        <f t="shared" si="17"/>
        <v/>
      </c>
      <c r="BT39" s="65" t="str">
        <f t="shared" si="18"/>
        <v/>
      </c>
      <c r="BU39" s="65" t="str">
        <f t="shared" si="19"/>
        <v/>
      </c>
      <c r="BV39" s="65" t="str">
        <f t="shared" si="20"/>
        <v/>
      </c>
      <c r="BW39" s="183" t="str">
        <f t="shared" si="40"/>
        <v/>
      </c>
      <c r="BX39" s="183" t="str">
        <f t="shared" si="41"/>
        <v/>
      </c>
      <c r="BY39" s="183" t="str">
        <f t="shared" si="42"/>
        <v/>
      </c>
      <c r="BZ39" s="183" t="str">
        <f t="shared" si="43"/>
        <v/>
      </c>
      <c r="CA39" s="16" t="str">
        <f t="shared" si="44"/>
        <v/>
      </c>
      <c r="CB39" s="16" t="str">
        <f t="shared" si="44"/>
        <v/>
      </c>
      <c r="CC39" s="16" t="str">
        <f t="shared" si="44"/>
        <v/>
      </c>
      <c r="CD39" s="17"/>
      <c r="CG39" s="37"/>
      <c r="CH39" s="37"/>
      <c r="CI39" s="37"/>
      <c r="CJ39" s="47" t="str">
        <f t="shared" si="22"/>
        <v/>
      </c>
      <c r="CK39" s="47" t="str">
        <f t="shared" si="23"/>
        <v/>
      </c>
      <c r="CL39" s="47" t="str">
        <f t="shared" si="24"/>
        <v/>
      </c>
      <c r="CM39" s="20" t="s">
        <v>5</v>
      </c>
    </row>
    <row r="40" spans="1:91" s="18" customFormat="1" ht="25.5" x14ac:dyDescent="0.2">
      <c r="A40" s="45">
        <v>29</v>
      </c>
      <c r="B40" s="46" t="str">
        <f t="shared" si="3"/>
        <v/>
      </c>
      <c r="C40" s="67"/>
      <c r="D40" s="26"/>
      <c r="E40" s="70"/>
      <c r="F40" s="70"/>
      <c r="G40" s="193"/>
      <c r="H40" s="26"/>
      <c r="I40" s="191"/>
      <c r="J40" s="193"/>
      <c r="K40" s="27"/>
      <c r="L40" s="191"/>
      <c r="M40" s="27"/>
      <c r="N40" s="41"/>
      <c r="O40" s="27"/>
      <c r="P40" s="41"/>
      <c r="Q40" s="191"/>
      <c r="R40" s="191"/>
      <c r="S40" s="193"/>
      <c r="T40" s="193"/>
      <c r="U40" s="182"/>
      <c r="V40" s="191"/>
      <c r="W40" s="191"/>
      <c r="X40" s="193"/>
      <c r="Y40" s="193"/>
      <c r="Z40" s="193"/>
      <c r="AA40" s="193"/>
      <c r="AB40" s="193"/>
      <c r="AC40" s="193"/>
      <c r="AD40" s="193"/>
      <c r="AE40" s="193"/>
      <c r="AF40" s="193"/>
      <c r="AG40" s="193"/>
      <c r="AH40" s="193"/>
      <c r="AI40" s="193"/>
      <c r="AJ40" s="193"/>
      <c r="AK40" s="193"/>
      <c r="AL40" s="195"/>
      <c r="AM40" s="201"/>
      <c r="AN40" s="193"/>
      <c r="AO40" s="195"/>
      <c r="AP40" s="15"/>
      <c r="AQ40" s="16" t="str">
        <f t="shared" si="4"/>
        <v/>
      </c>
      <c r="AR40" s="16" t="str">
        <f t="shared" si="5"/>
        <v/>
      </c>
      <c r="AS40" s="16" t="str">
        <f t="shared" si="6"/>
        <v/>
      </c>
      <c r="AT40" s="16" t="str">
        <f t="shared" si="7"/>
        <v/>
      </c>
      <c r="AU40" s="16" t="str">
        <f t="shared" si="25"/>
        <v/>
      </c>
      <c r="AV40" s="16" t="str">
        <f t="shared" si="26"/>
        <v/>
      </c>
      <c r="AW40" s="16" t="str">
        <f t="shared" si="27"/>
        <v/>
      </c>
      <c r="AX40" s="16" t="str">
        <f t="shared" si="8"/>
        <v/>
      </c>
      <c r="AY40" s="16" t="str">
        <f t="shared" si="9"/>
        <v/>
      </c>
      <c r="AZ40" s="16" t="str">
        <f t="shared" si="28"/>
        <v/>
      </c>
      <c r="BA40" s="16" t="str">
        <f t="shared" si="10"/>
        <v/>
      </c>
      <c r="BB40" s="16" t="str">
        <f t="shared" si="11"/>
        <v/>
      </c>
      <c r="BC40" s="16" t="str">
        <f t="shared" si="12"/>
        <v/>
      </c>
      <c r="BD40" s="16" t="str">
        <f t="shared" si="13"/>
        <v/>
      </c>
      <c r="BE40" s="16" t="str">
        <f t="shared" si="29"/>
        <v/>
      </c>
      <c r="BF40" s="16" t="str">
        <f t="shared" si="30"/>
        <v/>
      </c>
      <c r="BG40" s="16" t="str">
        <f t="shared" si="31"/>
        <v/>
      </c>
      <c r="BH40" s="16" t="str">
        <f t="shared" si="32"/>
        <v/>
      </c>
      <c r="BI40" s="16" t="str">
        <f t="shared" si="33"/>
        <v/>
      </c>
      <c r="BJ40" s="16" t="str">
        <f t="shared" si="34"/>
        <v/>
      </c>
      <c r="BK40" s="16" t="str">
        <f t="shared" si="35"/>
        <v/>
      </c>
      <c r="BL40" s="16" t="str">
        <f t="shared" si="36"/>
        <v/>
      </c>
      <c r="BM40" s="16" t="str">
        <f t="shared" si="37"/>
        <v/>
      </c>
      <c r="BN40" s="16" t="str">
        <f t="shared" si="38"/>
        <v/>
      </c>
      <c r="BO40" s="65" t="str">
        <f t="shared" si="39"/>
        <v/>
      </c>
      <c r="BP40" s="65" t="str">
        <f t="shared" si="14"/>
        <v/>
      </c>
      <c r="BQ40" s="65" t="str">
        <f t="shared" si="15"/>
        <v/>
      </c>
      <c r="BR40" s="65" t="str">
        <f t="shared" si="16"/>
        <v/>
      </c>
      <c r="BS40" s="65" t="str">
        <f t="shared" si="17"/>
        <v/>
      </c>
      <c r="BT40" s="65" t="str">
        <f t="shared" si="18"/>
        <v/>
      </c>
      <c r="BU40" s="65" t="str">
        <f t="shared" si="19"/>
        <v/>
      </c>
      <c r="BV40" s="65" t="str">
        <f t="shared" si="20"/>
        <v/>
      </c>
      <c r="BW40" s="183" t="str">
        <f t="shared" si="40"/>
        <v/>
      </c>
      <c r="BX40" s="183" t="str">
        <f t="shared" si="41"/>
        <v/>
      </c>
      <c r="BY40" s="183" t="str">
        <f t="shared" si="42"/>
        <v/>
      </c>
      <c r="BZ40" s="183" t="str">
        <f t="shared" si="43"/>
        <v/>
      </c>
      <c r="CA40" s="16" t="str">
        <f t="shared" si="44"/>
        <v/>
      </c>
      <c r="CB40" s="16" t="str">
        <f t="shared" si="44"/>
        <v/>
      </c>
      <c r="CC40" s="16" t="str">
        <f t="shared" si="44"/>
        <v/>
      </c>
      <c r="CD40" s="17"/>
      <c r="CG40" s="37"/>
      <c r="CH40" s="37"/>
      <c r="CI40" s="37"/>
      <c r="CJ40" s="47" t="str">
        <f t="shared" si="22"/>
        <v/>
      </c>
      <c r="CK40" s="47" t="str">
        <f t="shared" si="23"/>
        <v/>
      </c>
      <c r="CL40" s="47" t="str">
        <f t="shared" si="24"/>
        <v/>
      </c>
      <c r="CM40" s="20" t="s">
        <v>5</v>
      </c>
    </row>
    <row r="41" spans="1:91" s="18" customFormat="1" ht="25.5" x14ac:dyDescent="0.2">
      <c r="A41" s="45">
        <v>30</v>
      </c>
      <c r="B41" s="46" t="str">
        <f t="shared" si="3"/>
        <v/>
      </c>
      <c r="C41" s="67"/>
      <c r="D41" s="26"/>
      <c r="E41" s="70"/>
      <c r="F41" s="70"/>
      <c r="G41" s="193"/>
      <c r="H41" s="26"/>
      <c r="I41" s="191"/>
      <c r="J41" s="193"/>
      <c r="K41" s="27"/>
      <c r="L41" s="191"/>
      <c r="M41" s="27"/>
      <c r="N41" s="41"/>
      <c r="O41" s="27"/>
      <c r="P41" s="41"/>
      <c r="Q41" s="191"/>
      <c r="R41" s="191"/>
      <c r="S41" s="193"/>
      <c r="T41" s="193"/>
      <c r="U41" s="182"/>
      <c r="V41" s="191"/>
      <c r="W41" s="191"/>
      <c r="X41" s="193"/>
      <c r="Y41" s="193"/>
      <c r="Z41" s="193"/>
      <c r="AA41" s="193"/>
      <c r="AB41" s="193"/>
      <c r="AC41" s="193"/>
      <c r="AD41" s="193"/>
      <c r="AE41" s="193"/>
      <c r="AF41" s="193"/>
      <c r="AG41" s="193"/>
      <c r="AH41" s="193"/>
      <c r="AI41" s="193"/>
      <c r="AJ41" s="193"/>
      <c r="AK41" s="193"/>
      <c r="AL41" s="195"/>
      <c r="AM41" s="201"/>
      <c r="AN41" s="193"/>
      <c r="AO41" s="195"/>
      <c r="AP41" s="15"/>
      <c r="AQ41" s="16" t="str">
        <f t="shared" si="4"/>
        <v/>
      </c>
      <c r="AR41" s="16" t="str">
        <f t="shared" si="5"/>
        <v/>
      </c>
      <c r="AS41" s="16" t="str">
        <f t="shared" si="6"/>
        <v/>
      </c>
      <c r="AT41" s="16" t="str">
        <f t="shared" si="7"/>
        <v/>
      </c>
      <c r="AU41" s="16" t="str">
        <f t="shared" si="25"/>
        <v/>
      </c>
      <c r="AV41" s="16" t="str">
        <f t="shared" si="26"/>
        <v/>
      </c>
      <c r="AW41" s="16" t="str">
        <f t="shared" si="27"/>
        <v/>
      </c>
      <c r="AX41" s="16" t="str">
        <f t="shared" si="8"/>
        <v/>
      </c>
      <c r="AY41" s="16" t="str">
        <f t="shared" si="9"/>
        <v/>
      </c>
      <c r="AZ41" s="16" t="str">
        <f t="shared" si="28"/>
        <v/>
      </c>
      <c r="BA41" s="16" t="str">
        <f t="shared" si="10"/>
        <v/>
      </c>
      <c r="BB41" s="16" t="str">
        <f t="shared" si="11"/>
        <v/>
      </c>
      <c r="BC41" s="16" t="str">
        <f t="shared" si="12"/>
        <v/>
      </c>
      <c r="BD41" s="16" t="str">
        <f t="shared" si="13"/>
        <v/>
      </c>
      <c r="BE41" s="16" t="str">
        <f t="shared" si="29"/>
        <v/>
      </c>
      <c r="BF41" s="16" t="str">
        <f t="shared" si="30"/>
        <v/>
      </c>
      <c r="BG41" s="16" t="str">
        <f t="shared" si="31"/>
        <v/>
      </c>
      <c r="BH41" s="16" t="str">
        <f t="shared" si="32"/>
        <v/>
      </c>
      <c r="BI41" s="16" t="str">
        <f t="shared" si="33"/>
        <v/>
      </c>
      <c r="BJ41" s="16" t="str">
        <f t="shared" si="34"/>
        <v/>
      </c>
      <c r="BK41" s="16" t="str">
        <f t="shared" si="35"/>
        <v/>
      </c>
      <c r="BL41" s="16" t="str">
        <f t="shared" si="36"/>
        <v/>
      </c>
      <c r="BM41" s="16" t="str">
        <f t="shared" si="37"/>
        <v/>
      </c>
      <c r="BN41" s="16" t="str">
        <f t="shared" si="38"/>
        <v/>
      </c>
      <c r="BO41" s="65" t="str">
        <f t="shared" si="39"/>
        <v/>
      </c>
      <c r="BP41" s="65" t="str">
        <f t="shared" si="14"/>
        <v/>
      </c>
      <c r="BQ41" s="65" t="str">
        <f t="shared" si="15"/>
        <v/>
      </c>
      <c r="BR41" s="65" t="str">
        <f t="shared" si="16"/>
        <v/>
      </c>
      <c r="BS41" s="65" t="str">
        <f t="shared" si="17"/>
        <v/>
      </c>
      <c r="BT41" s="65" t="str">
        <f t="shared" si="18"/>
        <v/>
      </c>
      <c r="BU41" s="65" t="str">
        <f t="shared" si="19"/>
        <v/>
      </c>
      <c r="BV41" s="65" t="str">
        <f t="shared" si="20"/>
        <v/>
      </c>
      <c r="BW41" s="183" t="str">
        <f t="shared" si="40"/>
        <v/>
      </c>
      <c r="BX41" s="183" t="str">
        <f t="shared" si="41"/>
        <v/>
      </c>
      <c r="BY41" s="183" t="str">
        <f t="shared" si="42"/>
        <v/>
      </c>
      <c r="BZ41" s="183" t="str">
        <f t="shared" si="43"/>
        <v/>
      </c>
      <c r="CA41" s="16" t="str">
        <f t="shared" si="44"/>
        <v/>
      </c>
      <c r="CB41" s="16" t="str">
        <f t="shared" si="44"/>
        <v/>
      </c>
      <c r="CC41" s="16" t="str">
        <f t="shared" si="44"/>
        <v/>
      </c>
      <c r="CD41" s="17"/>
      <c r="CG41" s="37"/>
      <c r="CH41" s="37"/>
      <c r="CI41" s="37"/>
      <c r="CJ41" s="47" t="str">
        <f t="shared" si="22"/>
        <v/>
      </c>
      <c r="CK41" s="47" t="str">
        <f t="shared" si="23"/>
        <v/>
      </c>
      <c r="CL41" s="47" t="str">
        <f t="shared" si="24"/>
        <v/>
      </c>
      <c r="CM41" s="20" t="s">
        <v>5</v>
      </c>
    </row>
    <row r="42" spans="1:91" s="18" customFormat="1" ht="25.5" x14ac:dyDescent="0.2">
      <c r="A42" s="45">
        <v>31</v>
      </c>
      <c r="B42" s="46" t="str">
        <f t="shared" si="3"/>
        <v/>
      </c>
      <c r="C42" s="67"/>
      <c r="D42" s="26"/>
      <c r="E42" s="70"/>
      <c r="F42" s="70"/>
      <c r="G42" s="193"/>
      <c r="H42" s="26"/>
      <c r="I42" s="191"/>
      <c r="J42" s="193"/>
      <c r="K42" s="27"/>
      <c r="L42" s="191"/>
      <c r="M42" s="27"/>
      <c r="N42" s="41"/>
      <c r="O42" s="27"/>
      <c r="P42" s="41"/>
      <c r="Q42" s="191"/>
      <c r="R42" s="191"/>
      <c r="S42" s="193"/>
      <c r="T42" s="193"/>
      <c r="U42" s="182"/>
      <c r="V42" s="191"/>
      <c r="W42" s="191"/>
      <c r="X42" s="193"/>
      <c r="Y42" s="193"/>
      <c r="Z42" s="193"/>
      <c r="AA42" s="193"/>
      <c r="AB42" s="193"/>
      <c r="AC42" s="193"/>
      <c r="AD42" s="193"/>
      <c r="AE42" s="193"/>
      <c r="AF42" s="193"/>
      <c r="AG42" s="193"/>
      <c r="AH42" s="193"/>
      <c r="AI42" s="193"/>
      <c r="AJ42" s="193"/>
      <c r="AK42" s="193"/>
      <c r="AL42" s="195"/>
      <c r="AM42" s="201"/>
      <c r="AN42" s="193"/>
      <c r="AO42" s="195"/>
      <c r="AP42" s="15"/>
      <c r="AQ42" s="16" t="str">
        <f t="shared" si="4"/>
        <v/>
      </c>
      <c r="AR42" s="16" t="str">
        <f t="shared" si="5"/>
        <v/>
      </c>
      <c r="AS42" s="16" t="str">
        <f t="shared" si="6"/>
        <v/>
      </c>
      <c r="AT42" s="16" t="str">
        <f t="shared" si="7"/>
        <v/>
      </c>
      <c r="AU42" s="16" t="str">
        <f t="shared" si="25"/>
        <v/>
      </c>
      <c r="AV42" s="16" t="str">
        <f t="shared" si="26"/>
        <v/>
      </c>
      <c r="AW42" s="16" t="str">
        <f t="shared" si="27"/>
        <v/>
      </c>
      <c r="AX42" s="16" t="str">
        <f t="shared" si="8"/>
        <v/>
      </c>
      <c r="AY42" s="16" t="str">
        <f t="shared" si="9"/>
        <v/>
      </c>
      <c r="AZ42" s="16" t="str">
        <f t="shared" si="28"/>
        <v/>
      </c>
      <c r="BA42" s="16" t="str">
        <f t="shared" si="10"/>
        <v/>
      </c>
      <c r="BB42" s="16" t="str">
        <f t="shared" si="11"/>
        <v/>
      </c>
      <c r="BC42" s="16" t="str">
        <f t="shared" si="12"/>
        <v/>
      </c>
      <c r="BD42" s="16" t="str">
        <f t="shared" si="13"/>
        <v/>
      </c>
      <c r="BE42" s="16" t="str">
        <f t="shared" si="29"/>
        <v/>
      </c>
      <c r="BF42" s="16" t="str">
        <f t="shared" si="30"/>
        <v/>
      </c>
      <c r="BG42" s="16" t="str">
        <f t="shared" si="31"/>
        <v/>
      </c>
      <c r="BH42" s="16" t="str">
        <f t="shared" si="32"/>
        <v/>
      </c>
      <c r="BI42" s="16" t="str">
        <f t="shared" si="33"/>
        <v/>
      </c>
      <c r="BJ42" s="16" t="str">
        <f t="shared" si="34"/>
        <v/>
      </c>
      <c r="BK42" s="16" t="str">
        <f t="shared" si="35"/>
        <v/>
      </c>
      <c r="BL42" s="16" t="str">
        <f t="shared" si="36"/>
        <v/>
      </c>
      <c r="BM42" s="16" t="str">
        <f t="shared" si="37"/>
        <v/>
      </c>
      <c r="BN42" s="16" t="str">
        <f t="shared" si="38"/>
        <v/>
      </c>
      <c r="BO42" s="65" t="str">
        <f t="shared" si="39"/>
        <v/>
      </c>
      <c r="BP42" s="65" t="str">
        <f t="shared" si="14"/>
        <v/>
      </c>
      <c r="BQ42" s="65" t="str">
        <f t="shared" si="15"/>
        <v/>
      </c>
      <c r="BR42" s="65" t="str">
        <f t="shared" si="16"/>
        <v/>
      </c>
      <c r="BS42" s="65" t="str">
        <f t="shared" si="17"/>
        <v/>
      </c>
      <c r="BT42" s="65" t="str">
        <f t="shared" si="18"/>
        <v/>
      </c>
      <c r="BU42" s="65" t="str">
        <f t="shared" si="19"/>
        <v/>
      </c>
      <c r="BV42" s="65" t="str">
        <f t="shared" si="20"/>
        <v/>
      </c>
      <c r="BW42" s="183" t="str">
        <f t="shared" si="40"/>
        <v/>
      </c>
      <c r="BX42" s="183" t="str">
        <f t="shared" si="41"/>
        <v/>
      </c>
      <c r="BY42" s="183" t="str">
        <f t="shared" si="42"/>
        <v/>
      </c>
      <c r="BZ42" s="183" t="str">
        <f t="shared" si="43"/>
        <v/>
      </c>
      <c r="CA42" s="16" t="str">
        <f t="shared" si="44"/>
        <v/>
      </c>
      <c r="CB42" s="16" t="str">
        <f t="shared" si="44"/>
        <v/>
      </c>
      <c r="CC42" s="16" t="str">
        <f t="shared" si="44"/>
        <v/>
      </c>
      <c r="CD42" s="17"/>
      <c r="CG42" s="37"/>
      <c r="CH42" s="37"/>
      <c r="CI42" s="37"/>
      <c r="CJ42" s="47" t="str">
        <f t="shared" si="22"/>
        <v/>
      </c>
      <c r="CK42" s="47" t="str">
        <f t="shared" si="23"/>
        <v/>
      </c>
      <c r="CL42" s="47" t="str">
        <f t="shared" si="24"/>
        <v/>
      </c>
      <c r="CM42" s="20" t="s">
        <v>5</v>
      </c>
    </row>
    <row r="43" spans="1:91" s="18" customFormat="1" ht="25.5" x14ac:dyDescent="0.2">
      <c r="A43" s="45">
        <v>32</v>
      </c>
      <c r="B43" s="46" t="str">
        <f t="shared" si="3"/>
        <v/>
      </c>
      <c r="C43" s="67"/>
      <c r="D43" s="26"/>
      <c r="E43" s="70"/>
      <c r="F43" s="70"/>
      <c r="G43" s="193"/>
      <c r="H43" s="26"/>
      <c r="I43" s="191"/>
      <c r="J43" s="193"/>
      <c r="K43" s="27"/>
      <c r="L43" s="191"/>
      <c r="M43" s="27"/>
      <c r="N43" s="41"/>
      <c r="O43" s="27"/>
      <c r="P43" s="41"/>
      <c r="Q43" s="191"/>
      <c r="R43" s="191"/>
      <c r="S43" s="193"/>
      <c r="T43" s="193"/>
      <c r="U43" s="182"/>
      <c r="V43" s="191"/>
      <c r="W43" s="191"/>
      <c r="X43" s="193"/>
      <c r="Y43" s="193"/>
      <c r="Z43" s="193"/>
      <c r="AA43" s="193"/>
      <c r="AB43" s="193"/>
      <c r="AC43" s="193"/>
      <c r="AD43" s="193"/>
      <c r="AE43" s="193"/>
      <c r="AF43" s="193"/>
      <c r="AG43" s="193"/>
      <c r="AH43" s="193"/>
      <c r="AI43" s="193"/>
      <c r="AJ43" s="193"/>
      <c r="AK43" s="193"/>
      <c r="AL43" s="195"/>
      <c r="AM43" s="201"/>
      <c r="AN43" s="193"/>
      <c r="AO43" s="195"/>
      <c r="AP43" s="15"/>
      <c r="AQ43" s="16" t="str">
        <f t="shared" si="4"/>
        <v/>
      </c>
      <c r="AR43" s="16" t="str">
        <f t="shared" si="5"/>
        <v/>
      </c>
      <c r="AS43" s="16" t="str">
        <f t="shared" si="6"/>
        <v/>
      </c>
      <c r="AT43" s="16" t="str">
        <f t="shared" si="7"/>
        <v/>
      </c>
      <c r="AU43" s="16" t="str">
        <f t="shared" si="25"/>
        <v/>
      </c>
      <c r="AV43" s="16" t="str">
        <f t="shared" si="26"/>
        <v/>
      </c>
      <c r="AW43" s="16" t="str">
        <f t="shared" si="27"/>
        <v/>
      </c>
      <c r="AX43" s="16" t="str">
        <f t="shared" si="8"/>
        <v/>
      </c>
      <c r="AY43" s="16" t="str">
        <f t="shared" si="9"/>
        <v/>
      </c>
      <c r="AZ43" s="16" t="str">
        <f t="shared" si="28"/>
        <v/>
      </c>
      <c r="BA43" s="16" t="str">
        <f t="shared" si="10"/>
        <v/>
      </c>
      <c r="BB43" s="16" t="str">
        <f t="shared" si="11"/>
        <v/>
      </c>
      <c r="BC43" s="16" t="str">
        <f t="shared" si="12"/>
        <v/>
      </c>
      <c r="BD43" s="16" t="str">
        <f t="shared" si="13"/>
        <v/>
      </c>
      <c r="BE43" s="16" t="str">
        <f t="shared" si="29"/>
        <v/>
      </c>
      <c r="BF43" s="16" t="str">
        <f t="shared" si="30"/>
        <v/>
      </c>
      <c r="BG43" s="16" t="str">
        <f t="shared" si="31"/>
        <v/>
      </c>
      <c r="BH43" s="16" t="str">
        <f t="shared" si="32"/>
        <v/>
      </c>
      <c r="BI43" s="16" t="str">
        <f t="shared" si="33"/>
        <v/>
      </c>
      <c r="BJ43" s="16" t="str">
        <f t="shared" si="34"/>
        <v/>
      </c>
      <c r="BK43" s="16" t="str">
        <f t="shared" si="35"/>
        <v/>
      </c>
      <c r="BL43" s="16" t="str">
        <f t="shared" si="36"/>
        <v/>
      </c>
      <c r="BM43" s="16" t="str">
        <f t="shared" si="37"/>
        <v/>
      </c>
      <c r="BN43" s="16" t="str">
        <f t="shared" si="38"/>
        <v/>
      </c>
      <c r="BO43" s="65" t="str">
        <f t="shared" si="39"/>
        <v/>
      </c>
      <c r="BP43" s="65" t="str">
        <f t="shared" si="14"/>
        <v/>
      </c>
      <c r="BQ43" s="65" t="str">
        <f t="shared" si="15"/>
        <v/>
      </c>
      <c r="BR43" s="65" t="str">
        <f t="shared" si="16"/>
        <v/>
      </c>
      <c r="BS43" s="65" t="str">
        <f t="shared" si="17"/>
        <v/>
      </c>
      <c r="BT43" s="65" t="str">
        <f t="shared" si="18"/>
        <v/>
      </c>
      <c r="BU43" s="65" t="str">
        <f t="shared" si="19"/>
        <v/>
      </c>
      <c r="BV43" s="65" t="str">
        <f t="shared" si="20"/>
        <v/>
      </c>
      <c r="BW43" s="183" t="str">
        <f t="shared" si="40"/>
        <v/>
      </c>
      <c r="BX43" s="183" t="str">
        <f t="shared" si="41"/>
        <v/>
      </c>
      <c r="BY43" s="183" t="str">
        <f t="shared" si="42"/>
        <v/>
      </c>
      <c r="BZ43" s="183" t="str">
        <f t="shared" si="43"/>
        <v/>
      </c>
      <c r="CA43" s="16" t="str">
        <f t="shared" si="44"/>
        <v/>
      </c>
      <c r="CB43" s="16" t="str">
        <f t="shared" si="44"/>
        <v/>
      </c>
      <c r="CC43" s="16" t="str">
        <f t="shared" si="44"/>
        <v/>
      </c>
      <c r="CD43" s="17"/>
      <c r="CG43" s="37"/>
      <c r="CH43" s="37"/>
      <c r="CI43" s="37"/>
      <c r="CJ43" s="47" t="str">
        <f t="shared" si="22"/>
        <v/>
      </c>
      <c r="CK43" s="47" t="str">
        <f t="shared" si="23"/>
        <v/>
      </c>
      <c r="CL43" s="47" t="str">
        <f t="shared" si="24"/>
        <v/>
      </c>
      <c r="CM43" s="20" t="s">
        <v>5</v>
      </c>
    </row>
    <row r="44" spans="1:91" s="18" customFormat="1" ht="25.5" x14ac:dyDescent="0.2">
      <c r="A44" s="45">
        <v>33</v>
      </c>
      <c r="B44" s="46" t="str">
        <f t="shared" ref="B44:B75" si="45">IF(COUNTIF(AQ44:CC44,"")=No_of_Columns,"",IF(COUNTIF(AQ44:CC44,"ok")=No_of_Columns,"ok","Error"))</f>
        <v/>
      </c>
      <c r="C44" s="67"/>
      <c r="D44" s="26"/>
      <c r="E44" s="70"/>
      <c r="F44" s="70"/>
      <c r="G44" s="193"/>
      <c r="H44" s="26"/>
      <c r="I44" s="191"/>
      <c r="J44" s="193"/>
      <c r="K44" s="27"/>
      <c r="L44" s="191"/>
      <c r="M44" s="27"/>
      <c r="N44" s="41"/>
      <c r="O44" s="27"/>
      <c r="P44" s="41"/>
      <c r="Q44" s="191"/>
      <c r="R44" s="191"/>
      <c r="S44" s="193"/>
      <c r="T44" s="193"/>
      <c r="U44" s="182"/>
      <c r="V44" s="191"/>
      <c r="W44" s="191"/>
      <c r="X44" s="193"/>
      <c r="Y44" s="193"/>
      <c r="Z44" s="193"/>
      <c r="AA44" s="193"/>
      <c r="AB44" s="193"/>
      <c r="AC44" s="193"/>
      <c r="AD44" s="193"/>
      <c r="AE44" s="193"/>
      <c r="AF44" s="193"/>
      <c r="AG44" s="193"/>
      <c r="AH44" s="193"/>
      <c r="AI44" s="193"/>
      <c r="AJ44" s="193"/>
      <c r="AK44" s="193"/>
      <c r="AL44" s="195"/>
      <c r="AM44" s="201"/>
      <c r="AN44" s="193"/>
      <c r="AO44" s="195"/>
      <c r="AP44" s="15"/>
      <c r="AQ44" s="16" t="str">
        <f t="shared" si="4"/>
        <v/>
      </c>
      <c r="AR44" s="16" t="str">
        <f t="shared" si="5"/>
        <v/>
      </c>
      <c r="AS44" s="16" t="str">
        <f t="shared" si="6"/>
        <v/>
      </c>
      <c r="AT44" s="16" t="str">
        <f t="shared" si="7"/>
        <v/>
      </c>
      <c r="AU44" s="16" t="str">
        <f t="shared" si="25"/>
        <v/>
      </c>
      <c r="AV44" s="16" t="str">
        <f t="shared" si="26"/>
        <v/>
      </c>
      <c r="AW44" s="16" t="str">
        <f t="shared" si="27"/>
        <v/>
      </c>
      <c r="AX44" s="16" t="str">
        <f t="shared" ref="AX44:AX75" si="46">IF(COUNTA($C44:$AO44)=0,"",IF(ISBLANK($J44),"Empty cell",IF($J44&lt;1,"Prod. Gr. Code should be an int. betw. 1 and "&amp;No_of_Product_Classes,IF($J44&gt;No_of_Product_Classes,"Prod. Gr. Code should be an int. betw. 1 and "&amp;No_of_Product_Classes,IF($J44=INT($J44),"ok","Prod. Gr. Code should be an int. betw. 1 and "&amp;No_of_Product_Classes)))))</f>
        <v/>
      </c>
      <c r="AY44" s="16" t="str">
        <f t="shared" si="9"/>
        <v/>
      </c>
      <c r="AZ44" s="16" t="str">
        <f t="shared" si="28"/>
        <v/>
      </c>
      <c r="BA44" s="16" t="str">
        <f t="shared" si="10"/>
        <v/>
      </c>
      <c r="BB44" s="16" t="str">
        <f t="shared" si="11"/>
        <v/>
      </c>
      <c r="BC44" s="16" t="str">
        <f t="shared" si="12"/>
        <v/>
      </c>
      <c r="BD44" s="16" t="str">
        <f t="shared" si="13"/>
        <v/>
      </c>
      <c r="BE44" s="16" t="str">
        <f t="shared" si="29"/>
        <v/>
      </c>
      <c r="BF44" s="16" t="str">
        <f t="shared" si="30"/>
        <v/>
      </c>
      <c r="BG44" s="16" t="str">
        <f t="shared" si="31"/>
        <v/>
      </c>
      <c r="BH44" s="16" t="str">
        <f t="shared" si="32"/>
        <v/>
      </c>
      <c r="BI44" s="16" t="str">
        <f t="shared" si="33"/>
        <v/>
      </c>
      <c r="BJ44" s="16" t="str">
        <f t="shared" si="34"/>
        <v/>
      </c>
      <c r="BK44" s="16" t="str">
        <f t="shared" si="35"/>
        <v/>
      </c>
      <c r="BL44" s="16" t="str">
        <f t="shared" si="36"/>
        <v/>
      </c>
      <c r="BM44" s="16" t="str">
        <f t="shared" si="37"/>
        <v/>
      </c>
      <c r="BN44" s="16" t="str">
        <f t="shared" si="38"/>
        <v/>
      </c>
      <c r="BO44" s="65" t="str">
        <f t="shared" si="39"/>
        <v/>
      </c>
      <c r="BP44" s="65" t="str">
        <f t="shared" si="14"/>
        <v/>
      </c>
      <c r="BQ44" s="65" t="str">
        <f t="shared" si="15"/>
        <v/>
      </c>
      <c r="BR44" s="65" t="str">
        <f t="shared" si="16"/>
        <v/>
      </c>
      <c r="BS44" s="65" t="str">
        <f t="shared" si="17"/>
        <v/>
      </c>
      <c r="BT44" s="65" t="str">
        <f t="shared" si="18"/>
        <v/>
      </c>
      <c r="BU44" s="65" t="str">
        <f t="shared" si="19"/>
        <v/>
      </c>
      <c r="BV44" s="65" t="str">
        <f t="shared" si="20"/>
        <v/>
      </c>
      <c r="BW44" s="183" t="str">
        <f t="shared" si="40"/>
        <v/>
      </c>
      <c r="BX44" s="183" t="str">
        <f t="shared" si="41"/>
        <v/>
      </c>
      <c r="BY44" s="183" t="str">
        <f t="shared" si="42"/>
        <v/>
      </c>
      <c r="BZ44" s="183" t="str">
        <f t="shared" si="43"/>
        <v/>
      </c>
      <c r="CA44" s="16" t="str">
        <f t="shared" si="44"/>
        <v/>
      </c>
      <c r="CB44" s="16" t="str">
        <f t="shared" si="44"/>
        <v/>
      </c>
      <c r="CC44" s="16" t="str">
        <f t="shared" si="44"/>
        <v/>
      </c>
      <c r="CD44" s="17"/>
      <c r="CG44" s="37"/>
      <c r="CH44" s="37"/>
      <c r="CI44" s="37"/>
      <c r="CJ44" s="47" t="str">
        <f t="shared" ref="CJ44:CJ75" si="47">IF($AX44="ok",VLOOKUP($J44,PrClDesc,2),"")</f>
        <v/>
      </c>
      <c r="CK44" s="47" t="str">
        <f t="shared" ref="CK44:CK75" si="48">IF($AX44="ok",VLOOKUP($J44,PrClDesc,3),"")</f>
        <v/>
      </c>
      <c r="CL44" s="47" t="str">
        <f t="shared" ref="CL44:CL75" si="49">IF($AX44="ok",VLOOKUP($J44,PrClDesc,4),"")</f>
        <v/>
      </c>
      <c r="CM44" s="20" t="s">
        <v>5</v>
      </c>
    </row>
    <row r="45" spans="1:91" s="18" customFormat="1" ht="25.5" x14ac:dyDescent="0.2">
      <c r="A45" s="45">
        <v>34</v>
      </c>
      <c r="B45" s="46" t="str">
        <f t="shared" si="45"/>
        <v/>
      </c>
      <c r="C45" s="67"/>
      <c r="D45" s="26"/>
      <c r="E45" s="70"/>
      <c r="F45" s="70"/>
      <c r="G45" s="193"/>
      <c r="H45" s="26"/>
      <c r="I45" s="191"/>
      <c r="J45" s="193"/>
      <c r="K45" s="27"/>
      <c r="L45" s="191"/>
      <c r="M45" s="27"/>
      <c r="N45" s="41"/>
      <c r="O45" s="27"/>
      <c r="P45" s="41"/>
      <c r="Q45" s="191"/>
      <c r="R45" s="191"/>
      <c r="S45" s="193"/>
      <c r="T45" s="193"/>
      <c r="U45" s="182"/>
      <c r="V45" s="191"/>
      <c r="W45" s="191"/>
      <c r="X45" s="193"/>
      <c r="Y45" s="193"/>
      <c r="Z45" s="193"/>
      <c r="AA45" s="193"/>
      <c r="AB45" s="193"/>
      <c r="AC45" s="193"/>
      <c r="AD45" s="193"/>
      <c r="AE45" s="193"/>
      <c r="AF45" s="193"/>
      <c r="AG45" s="193"/>
      <c r="AH45" s="193"/>
      <c r="AI45" s="193"/>
      <c r="AJ45" s="193"/>
      <c r="AK45" s="193"/>
      <c r="AL45" s="195"/>
      <c r="AM45" s="201"/>
      <c r="AN45" s="193"/>
      <c r="AO45" s="195"/>
      <c r="AP45" s="15"/>
      <c r="AQ45" s="16" t="str">
        <f t="shared" si="4"/>
        <v/>
      </c>
      <c r="AR45" s="16" t="str">
        <f t="shared" si="5"/>
        <v/>
      </c>
      <c r="AS45" s="16" t="str">
        <f t="shared" si="6"/>
        <v/>
      </c>
      <c r="AT45" s="16" t="str">
        <f t="shared" si="7"/>
        <v/>
      </c>
      <c r="AU45" s="16" t="str">
        <f t="shared" si="25"/>
        <v/>
      </c>
      <c r="AV45" s="16" t="str">
        <f t="shared" si="26"/>
        <v/>
      </c>
      <c r="AW45" s="16" t="str">
        <f t="shared" si="27"/>
        <v/>
      </c>
      <c r="AX45" s="16" t="str">
        <f t="shared" si="46"/>
        <v/>
      </c>
      <c r="AY45" s="16" t="str">
        <f t="shared" si="9"/>
        <v/>
      </c>
      <c r="AZ45" s="16" t="str">
        <f t="shared" si="28"/>
        <v/>
      </c>
      <c r="BA45" s="16" t="str">
        <f t="shared" si="10"/>
        <v/>
      </c>
      <c r="BB45" s="16" t="str">
        <f t="shared" si="11"/>
        <v/>
      </c>
      <c r="BC45" s="16" t="str">
        <f t="shared" si="12"/>
        <v/>
      </c>
      <c r="BD45" s="16" t="str">
        <f t="shared" si="13"/>
        <v/>
      </c>
      <c r="BE45" s="16" t="str">
        <f t="shared" si="29"/>
        <v/>
      </c>
      <c r="BF45" s="16" t="str">
        <f t="shared" si="30"/>
        <v/>
      </c>
      <c r="BG45" s="16" t="str">
        <f t="shared" si="31"/>
        <v/>
      </c>
      <c r="BH45" s="16" t="str">
        <f t="shared" si="32"/>
        <v/>
      </c>
      <c r="BI45" s="16" t="str">
        <f t="shared" si="33"/>
        <v/>
      </c>
      <c r="BJ45" s="16" t="str">
        <f t="shared" si="34"/>
        <v/>
      </c>
      <c r="BK45" s="16" t="str">
        <f t="shared" si="35"/>
        <v/>
      </c>
      <c r="BL45" s="16" t="str">
        <f t="shared" si="36"/>
        <v/>
      </c>
      <c r="BM45" s="16" t="str">
        <f t="shared" si="37"/>
        <v/>
      </c>
      <c r="BN45" s="16" t="str">
        <f t="shared" si="38"/>
        <v/>
      </c>
      <c r="BO45" s="65" t="str">
        <f t="shared" si="39"/>
        <v/>
      </c>
      <c r="BP45" s="65" t="str">
        <f t="shared" si="14"/>
        <v/>
      </c>
      <c r="BQ45" s="65" t="str">
        <f t="shared" si="15"/>
        <v/>
      </c>
      <c r="BR45" s="65" t="str">
        <f t="shared" si="16"/>
        <v/>
      </c>
      <c r="BS45" s="65" t="str">
        <f t="shared" si="17"/>
        <v/>
      </c>
      <c r="BT45" s="65" t="str">
        <f t="shared" si="18"/>
        <v/>
      </c>
      <c r="BU45" s="65" t="str">
        <f t="shared" si="19"/>
        <v/>
      </c>
      <c r="BV45" s="65" t="str">
        <f t="shared" si="20"/>
        <v/>
      </c>
      <c r="BW45" s="183" t="str">
        <f t="shared" si="40"/>
        <v/>
      </c>
      <c r="BX45" s="183" t="str">
        <f t="shared" si="41"/>
        <v/>
      </c>
      <c r="BY45" s="183" t="str">
        <f t="shared" si="42"/>
        <v/>
      </c>
      <c r="BZ45" s="183" t="str">
        <f t="shared" si="43"/>
        <v/>
      </c>
      <c r="CA45" s="16" t="str">
        <f t="shared" si="44"/>
        <v/>
      </c>
      <c r="CB45" s="16" t="str">
        <f t="shared" si="44"/>
        <v/>
      </c>
      <c r="CC45" s="16" t="str">
        <f t="shared" si="44"/>
        <v/>
      </c>
      <c r="CD45" s="17"/>
      <c r="CG45" s="37"/>
      <c r="CH45" s="37"/>
      <c r="CI45" s="37"/>
      <c r="CJ45" s="47" t="str">
        <f t="shared" si="47"/>
        <v/>
      </c>
      <c r="CK45" s="47" t="str">
        <f t="shared" si="48"/>
        <v/>
      </c>
      <c r="CL45" s="47" t="str">
        <f t="shared" si="49"/>
        <v/>
      </c>
      <c r="CM45" s="20" t="s">
        <v>5</v>
      </c>
    </row>
    <row r="46" spans="1:91" s="18" customFormat="1" ht="25.5" x14ac:dyDescent="0.2">
      <c r="A46" s="45">
        <v>35</v>
      </c>
      <c r="B46" s="46" t="str">
        <f t="shared" si="45"/>
        <v/>
      </c>
      <c r="C46" s="67"/>
      <c r="D46" s="26"/>
      <c r="E46" s="70"/>
      <c r="F46" s="70"/>
      <c r="G46" s="193"/>
      <c r="H46" s="26"/>
      <c r="I46" s="191"/>
      <c r="J46" s="193"/>
      <c r="K46" s="27"/>
      <c r="L46" s="191"/>
      <c r="M46" s="27"/>
      <c r="N46" s="41"/>
      <c r="O46" s="27"/>
      <c r="P46" s="41"/>
      <c r="Q46" s="191"/>
      <c r="R46" s="191"/>
      <c r="S46" s="193"/>
      <c r="T46" s="193"/>
      <c r="U46" s="182"/>
      <c r="V46" s="191"/>
      <c r="W46" s="191"/>
      <c r="X46" s="193"/>
      <c r="Y46" s="193"/>
      <c r="Z46" s="193"/>
      <c r="AA46" s="193"/>
      <c r="AB46" s="193"/>
      <c r="AC46" s="193"/>
      <c r="AD46" s="193"/>
      <c r="AE46" s="193"/>
      <c r="AF46" s="193"/>
      <c r="AG46" s="193"/>
      <c r="AH46" s="193"/>
      <c r="AI46" s="193"/>
      <c r="AJ46" s="193"/>
      <c r="AK46" s="193"/>
      <c r="AL46" s="195"/>
      <c r="AM46" s="201"/>
      <c r="AN46" s="193"/>
      <c r="AO46" s="195"/>
      <c r="AP46" s="15"/>
      <c r="AQ46" s="16" t="str">
        <f t="shared" si="4"/>
        <v/>
      </c>
      <c r="AR46" s="16" t="str">
        <f t="shared" si="5"/>
        <v/>
      </c>
      <c r="AS46" s="16" t="str">
        <f t="shared" si="6"/>
        <v/>
      </c>
      <c r="AT46" s="16" t="str">
        <f t="shared" si="7"/>
        <v/>
      </c>
      <c r="AU46" s="16" t="str">
        <f t="shared" si="25"/>
        <v/>
      </c>
      <c r="AV46" s="16" t="str">
        <f t="shared" si="26"/>
        <v/>
      </c>
      <c r="AW46" s="16" t="str">
        <f t="shared" si="27"/>
        <v/>
      </c>
      <c r="AX46" s="16" t="str">
        <f t="shared" si="46"/>
        <v/>
      </c>
      <c r="AY46" s="16" t="str">
        <f t="shared" si="9"/>
        <v/>
      </c>
      <c r="AZ46" s="16" t="str">
        <f t="shared" si="28"/>
        <v/>
      </c>
      <c r="BA46" s="16" t="str">
        <f t="shared" si="10"/>
        <v/>
      </c>
      <c r="BB46" s="16" t="str">
        <f t="shared" si="11"/>
        <v/>
      </c>
      <c r="BC46" s="16" t="str">
        <f t="shared" si="12"/>
        <v/>
      </c>
      <c r="BD46" s="16" t="str">
        <f t="shared" si="13"/>
        <v/>
      </c>
      <c r="BE46" s="16" t="str">
        <f t="shared" si="29"/>
        <v/>
      </c>
      <c r="BF46" s="16" t="str">
        <f t="shared" si="30"/>
        <v/>
      </c>
      <c r="BG46" s="16" t="str">
        <f t="shared" si="31"/>
        <v/>
      </c>
      <c r="BH46" s="16" t="str">
        <f t="shared" si="32"/>
        <v/>
      </c>
      <c r="BI46" s="16" t="str">
        <f t="shared" si="33"/>
        <v/>
      </c>
      <c r="BJ46" s="16" t="str">
        <f t="shared" si="34"/>
        <v/>
      </c>
      <c r="BK46" s="16" t="str">
        <f t="shared" si="35"/>
        <v/>
      </c>
      <c r="BL46" s="16" t="str">
        <f t="shared" si="36"/>
        <v/>
      </c>
      <c r="BM46" s="16" t="str">
        <f t="shared" si="37"/>
        <v/>
      </c>
      <c r="BN46" s="16" t="str">
        <f t="shared" si="38"/>
        <v/>
      </c>
      <c r="BO46" s="65" t="str">
        <f t="shared" si="39"/>
        <v/>
      </c>
      <c r="BP46" s="65" t="str">
        <f t="shared" si="14"/>
        <v/>
      </c>
      <c r="BQ46" s="65" t="str">
        <f t="shared" si="15"/>
        <v/>
      </c>
      <c r="BR46" s="65" t="str">
        <f t="shared" si="16"/>
        <v/>
      </c>
      <c r="BS46" s="65" t="str">
        <f t="shared" si="17"/>
        <v/>
      </c>
      <c r="BT46" s="65" t="str">
        <f t="shared" si="18"/>
        <v/>
      </c>
      <c r="BU46" s="65" t="str">
        <f t="shared" si="19"/>
        <v/>
      </c>
      <c r="BV46" s="65" t="str">
        <f t="shared" si="20"/>
        <v/>
      </c>
      <c r="BW46" s="183" t="str">
        <f t="shared" si="40"/>
        <v/>
      </c>
      <c r="BX46" s="183" t="str">
        <f t="shared" si="41"/>
        <v/>
      </c>
      <c r="BY46" s="183" t="str">
        <f t="shared" si="42"/>
        <v/>
      </c>
      <c r="BZ46" s="183" t="str">
        <f t="shared" si="43"/>
        <v/>
      </c>
      <c r="CA46" s="16" t="str">
        <f t="shared" si="44"/>
        <v/>
      </c>
      <c r="CB46" s="16" t="str">
        <f t="shared" si="44"/>
        <v/>
      </c>
      <c r="CC46" s="16" t="str">
        <f t="shared" si="44"/>
        <v/>
      </c>
      <c r="CD46" s="17"/>
      <c r="CG46" s="37"/>
      <c r="CH46" s="37"/>
      <c r="CI46" s="37"/>
      <c r="CJ46" s="47" t="str">
        <f t="shared" si="47"/>
        <v/>
      </c>
      <c r="CK46" s="47" t="str">
        <f t="shared" si="48"/>
        <v/>
      </c>
      <c r="CL46" s="47" t="str">
        <f t="shared" si="49"/>
        <v/>
      </c>
      <c r="CM46" s="20" t="s">
        <v>5</v>
      </c>
    </row>
    <row r="47" spans="1:91" s="18" customFormat="1" ht="25.5" x14ac:dyDescent="0.2">
      <c r="A47" s="45">
        <v>36</v>
      </c>
      <c r="B47" s="46" t="str">
        <f t="shared" si="45"/>
        <v/>
      </c>
      <c r="C47" s="67"/>
      <c r="D47" s="26"/>
      <c r="E47" s="70"/>
      <c r="F47" s="70"/>
      <c r="G47" s="193"/>
      <c r="H47" s="26"/>
      <c r="I47" s="191"/>
      <c r="J47" s="193"/>
      <c r="K47" s="27"/>
      <c r="L47" s="191"/>
      <c r="M47" s="27"/>
      <c r="N47" s="41"/>
      <c r="O47" s="27"/>
      <c r="P47" s="41"/>
      <c r="Q47" s="191"/>
      <c r="R47" s="191"/>
      <c r="S47" s="193"/>
      <c r="T47" s="193"/>
      <c r="U47" s="182"/>
      <c r="V47" s="191"/>
      <c r="W47" s="191"/>
      <c r="X47" s="193"/>
      <c r="Y47" s="193"/>
      <c r="Z47" s="193"/>
      <c r="AA47" s="193"/>
      <c r="AB47" s="193"/>
      <c r="AC47" s="193"/>
      <c r="AD47" s="193"/>
      <c r="AE47" s="193"/>
      <c r="AF47" s="193"/>
      <c r="AG47" s="193"/>
      <c r="AH47" s="193"/>
      <c r="AI47" s="193"/>
      <c r="AJ47" s="193"/>
      <c r="AK47" s="193"/>
      <c r="AL47" s="195"/>
      <c r="AM47" s="201"/>
      <c r="AN47" s="193"/>
      <c r="AO47" s="195"/>
      <c r="AP47" s="15"/>
      <c r="AQ47" s="16" t="str">
        <f t="shared" si="4"/>
        <v/>
      </c>
      <c r="AR47" s="16" t="str">
        <f t="shared" si="5"/>
        <v/>
      </c>
      <c r="AS47" s="16" t="str">
        <f t="shared" si="6"/>
        <v/>
      </c>
      <c r="AT47" s="16" t="str">
        <f t="shared" si="7"/>
        <v/>
      </c>
      <c r="AU47" s="16" t="str">
        <f t="shared" si="25"/>
        <v/>
      </c>
      <c r="AV47" s="16" t="str">
        <f t="shared" si="26"/>
        <v/>
      </c>
      <c r="AW47" s="16" t="str">
        <f t="shared" si="27"/>
        <v/>
      </c>
      <c r="AX47" s="16" t="str">
        <f t="shared" si="46"/>
        <v/>
      </c>
      <c r="AY47" s="16" t="str">
        <f t="shared" si="9"/>
        <v/>
      </c>
      <c r="AZ47" s="16" t="str">
        <f t="shared" si="28"/>
        <v/>
      </c>
      <c r="BA47" s="16" t="str">
        <f t="shared" si="10"/>
        <v/>
      </c>
      <c r="BB47" s="16" t="str">
        <f t="shared" si="11"/>
        <v/>
      </c>
      <c r="BC47" s="16" t="str">
        <f t="shared" si="12"/>
        <v/>
      </c>
      <c r="BD47" s="16" t="str">
        <f t="shared" si="13"/>
        <v/>
      </c>
      <c r="BE47" s="16" t="str">
        <f t="shared" si="29"/>
        <v/>
      </c>
      <c r="BF47" s="16" t="str">
        <f t="shared" si="30"/>
        <v/>
      </c>
      <c r="BG47" s="16" t="str">
        <f t="shared" si="31"/>
        <v/>
      </c>
      <c r="BH47" s="16" t="str">
        <f t="shared" si="32"/>
        <v/>
      </c>
      <c r="BI47" s="16" t="str">
        <f t="shared" si="33"/>
        <v/>
      </c>
      <c r="BJ47" s="16" t="str">
        <f t="shared" si="34"/>
        <v/>
      </c>
      <c r="BK47" s="16" t="str">
        <f t="shared" si="35"/>
        <v/>
      </c>
      <c r="BL47" s="16" t="str">
        <f t="shared" si="36"/>
        <v/>
      </c>
      <c r="BM47" s="16" t="str">
        <f t="shared" si="37"/>
        <v/>
      </c>
      <c r="BN47" s="16" t="str">
        <f t="shared" si="38"/>
        <v/>
      </c>
      <c r="BO47" s="65" t="str">
        <f t="shared" si="39"/>
        <v/>
      </c>
      <c r="BP47" s="65" t="str">
        <f t="shared" si="14"/>
        <v/>
      </c>
      <c r="BQ47" s="65" t="str">
        <f t="shared" si="15"/>
        <v/>
      </c>
      <c r="BR47" s="65" t="str">
        <f t="shared" si="16"/>
        <v/>
      </c>
      <c r="BS47" s="65" t="str">
        <f t="shared" si="17"/>
        <v/>
      </c>
      <c r="BT47" s="65" t="str">
        <f t="shared" si="18"/>
        <v/>
      </c>
      <c r="BU47" s="65" t="str">
        <f t="shared" si="19"/>
        <v/>
      </c>
      <c r="BV47" s="65" t="str">
        <f t="shared" si="20"/>
        <v/>
      </c>
      <c r="BW47" s="183" t="str">
        <f t="shared" si="40"/>
        <v/>
      </c>
      <c r="BX47" s="183" t="str">
        <f t="shared" si="41"/>
        <v/>
      </c>
      <c r="BY47" s="183" t="str">
        <f t="shared" si="42"/>
        <v/>
      </c>
      <c r="BZ47" s="183" t="str">
        <f t="shared" si="43"/>
        <v/>
      </c>
      <c r="CA47" s="16" t="str">
        <f t="shared" si="44"/>
        <v/>
      </c>
      <c r="CB47" s="16" t="str">
        <f t="shared" si="44"/>
        <v/>
      </c>
      <c r="CC47" s="16" t="str">
        <f t="shared" si="44"/>
        <v/>
      </c>
      <c r="CD47" s="17"/>
      <c r="CG47" s="37"/>
      <c r="CH47" s="37"/>
      <c r="CI47" s="37"/>
      <c r="CJ47" s="47" t="str">
        <f t="shared" si="47"/>
        <v/>
      </c>
      <c r="CK47" s="47" t="str">
        <f t="shared" si="48"/>
        <v/>
      </c>
      <c r="CL47" s="47" t="str">
        <f t="shared" si="49"/>
        <v/>
      </c>
      <c r="CM47" s="20" t="s">
        <v>5</v>
      </c>
    </row>
    <row r="48" spans="1:91" s="18" customFormat="1" ht="25.5" x14ac:dyDescent="0.2">
      <c r="A48" s="45">
        <v>37</v>
      </c>
      <c r="B48" s="46" t="str">
        <f t="shared" si="45"/>
        <v/>
      </c>
      <c r="C48" s="67"/>
      <c r="D48" s="26"/>
      <c r="E48" s="70"/>
      <c r="F48" s="70"/>
      <c r="G48" s="193"/>
      <c r="H48" s="26"/>
      <c r="I48" s="191"/>
      <c r="J48" s="193"/>
      <c r="K48" s="27"/>
      <c r="L48" s="191"/>
      <c r="M48" s="27"/>
      <c r="N48" s="41"/>
      <c r="O48" s="27"/>
      <c r="P48" s="41"/>
      <c r="Q48" s="191"/>
      <c r="R48" s="191"/>
      <c r="S48" s="193"/>
      <c r="T48" s="193"/>
      <c r="U48" s="182"/>
      <c r="V48" s="191"/>
      <c r="W48" s="191"/>
      <c r="X48" s="193"/>
      <c r="Y48" s="193"/>
      <c r="Z48" s="193"/>
      <c r="AA48" s="193"/>
      <c r="AB48" s="193"/>
      <c r="AC48" s="193"/>
      <c r="AD48" s="193"/>
      <c r="AE48" s="193"/>
      <c r="AF48" s="193"/>
      <c r="AG48" s="193"/>
      <c r="AH48" s="193"/>
      <c r="AI48" s="193"/>
      <c r="AJ48" s="193"/>
      <c r="AK48" s="193"/>
      <c r="AL48" s="195"/>
      <c r="AM48" s="201"/>
      <c r="AN48" s="193"/>
      <c r="AO48" s="195"/>
      <c r="AP48" s="15"/>
      <c r="AQ48" s="16" t="str">
        <f t="shared" si="4"/>
        <v/>
      </c>
      <c r="AR48" s="16" t="str">
        <f t="shared" si="5"/>
        <v/>
      </c>
      <c r="AS48" s="16" t="str">
        <f t="shared" si="6"/>
        <v/>
      </c>
      <c r="AT48" s="16" t="str">
        <f t="shared" si="7"/>
        <v/>
      </c>
      <c r="AU48" s="16" t="str">
        <f t="shared" si="25"/>
        <v/>
      </c>
      <c r="AV48" s="16" t="str">
        <f t="shared" si="26"/>
        <v/>
      </c>
      <c r="AW48" s="16" t="str">
        <f t="shared" si="27"/>
        <v/>
      </c>
      <c r="AX48" s="16" t="str">
        <f t="shared" si="46"/>
        <v/>
      </c>
      <c r="AY48" s="16" t="str">
        <f t="shared" si="9"/>
        <v/>
      </c>
      <c r="AZ48" s="16" t="str">
        <f t="shared" si="28"/>
        <v/>
      </c>
      <c r="BA48" s="16" t="str">
        <f t="shared" si="10"/>
        <v/>
      </c>
      <c r="BB48" s="16" t="str">
        <f t="shared" si="11"/>
        <v/>
      </c>
      <c r="BC48" s="16" t="str">
        <f t="shared" si="12"/>
        <v/>
      </c>
      <c r="BD48" s="16" t="str">
        <f t="shared" si="13"/>
        <v/>
      </c>
      <c r="BE48" s="16" t="str">
        <f t="shared" si="29"/>
        <v/>
      </c>
      <c r="BF48" s="16" t="str">
        <f t="shared" si="30"/>
        <v/>
      </c>
      <c r="BG48" s="16" t="str">
        <f t="shared" si="31"/>
        <v/>
      </c>
      <c r="BH48" s="16" t="str">
        <f t="shared" si="32"/>
        <v/>
      </c>
      <c r="BI48" s="16" t="str">
        <f t="shared" si="33"/>
        <v/>
      </c>
      <c r="BJ48" s="16" t="str">
        <f t="shared" si="34"/>
        <v/>
      </c>
      <c r="BK48" s="16" t="str">
        <f t="shared" si="35"/>
        <v/>
      </c>
      <c r="BL48" s="16" t="str">
        <f t="shared" si="36"/>
        <v/>
      </c>
      <c r="BM48" s="16" t="str">
        <f t="shared" si="37"/>
        <v/>
      </c>
      <c r="BN48" s="16" t="str">
        <f t="shared" si="38"/>
        <v/>
      </c>
      <c r="BO48" s="65" t="str">
        <f t="shared" si="39"/>
        <v/>
      </c>
      <c r="BP48" s="65" t="str">
        <f t="shared" si="14"/>
        <v/>
      </c>
      <c r="BQ48" s="65" t="str">
        <f t="shared" si="15"/>
        <v/>
      </c>
      <c r="BR48" s="65" t="str">
        <f t="shared" si="16"/>
        <v/>
      </c>
      <c r="BS48" s="65" t="str">
        <f t="shared" si="17"/>
        <v/>
      </c>
      <c r="BT48" s="65" t="str">
        <f t="shared" si="18"/>
        <v/>
      </c>
      <c r="BU48" s="65" t="str">
        <f t="shared" si="19"/>
        <v/>
      </c>
      <c r="BV48" s="65" t="str">
        <f t="shared" si="20"/>
        <v/>
      </c>
      <c r="BW48" s="183" t="str">
        <f t="shared" si="40"/>
        <v/>
      </c>
      <c r="BX48" s="183" t="str">
        <f t="shared" si="41"/>
        <v/>
      </c>
      <c r="BY48" s="183" t="str">
        <f t="shared" si="42"/>
        <v/>
      </c>
      <c r="BZ48" s="183" t="str">
        <f t="shared" si="43"/>
        <v/>
      </c>
      <c r="CA48" s="16" t="str">
        <f t="shared" si="44"/>
        <v/>
      </c>
      <c r="CB48" s="16" t="str">
        <f t="shared" si="44"/>
        <v/>
      </c>
      <c r="CC48" s="16" t="str">
        <f t="shared" si="44"/>
        <v/>
      </c>
      <c r="CD48" s="17"/>
      <c r="CG48" s="37"/>
      <c r="CH48" s="37"/>
      <c r="CI48" s="37"/>
      <c r="CJ48" s="47" t="str">
        <f t="shared" si="47"/>
        <v/>
      </c>
      <c r="CK48" s="47" t="str">
        <f t="shared" si="48"/>
        <v/>
      </c>
      <c r="CL48" s="47" t="str">
        <f t="shared" si="49"/>
        <v/>
      </c>
      <c r="CM48" s="20" t="s">
        <v>5</v>
      </c>
    </row>
    <row r="49" spans="1:91" s="18" customFormat="1" ht="25.5" x14ac:dyDescent="0.2">
      <c r="A49" s="45">
        <v>38</v>
      </c>
      <c r="B49" s="46" t="str">
        <f t="shared" si="45"/>
        <v/>
      </c>
      <c r="C49" s="67"/>
      <c r="D49" s="26"/>
      <c r="E49" s="70"/>
      <c r="F49" s="70"/>
      <c r="G49" s="193"/>
      <c r="H49" s="26"/>
      <c r="I49" s="191"/>
      <c r="J49" s="193"/>
      <c r="K49" s="27"/>
      <c r="L49" s="191"/>
      <c r="M49" s="27"/>
      <c r="N49" s="41"/>
      <c r="O49" s="27"/>
      <c r="P49" s="41"/>
      <c r="Q49" s="191"/>
      <c r="R49" s="191"/>
      <c r="S49" s="193"/>
      <c r="T49" s="193"/>
      <c r="U49" s="182"/>
      <c r="V49" s="191"/>
      <c r="W49" s="191"/>
      <c r="X49" s="193"/>
      <c r="Y49" s="193"/>
      <c r="Z49" s="193"/>
      <c r="AA49" s="193"/>
      <c r="AB49" s="193"/>
      <c r="AC49" s="193"/>
      <c r="AD49" s="193"/>
      <c r="AE49" s="193"/>
      <c r="AF49" s="193"/>
      <c r="AG49" s="193"/>
      <c r="AH49" s="193"/>
      <c r="AI49" s="193"/>
      <c r="AJ49" s="193"/>
      <c r="AK49" s="193"/>
      <c r="AL49" s="195"/>
      <c r="AM49" s="201"/>
      <c r="AN49" s="193"/>
      <c r="AO49" s="195"/>
      <c r="AP49" s="15"/>
      <c r="AQ49" s="16" t="str">
        <f t="shared" si="4"/>
        <v/>
      </c>
      <c r="AR49" s="16" t="str">
        <f t="shared" si="5"/>
        <v/>
      </c>
      <c r="AS49" s="16" t="str">
        <f t="shared" si="6"/>
        <v/>
      </c>
      <c r="AT49" s="16" t="str">
        <f t="shared" si="7"/>
        <v/>
      </c>
      <c r="AU49" s="16" t="str">
        <f t="shared" si="25"/>
        <v/>
      </c>
      <c r="AV49" s="16" t="str">
        <f t="shared" si="26"/>
        <v/>
      </c>
      <c r="AW49" s="16" t="str">
        <f t="shared" si="27"/>
        <v/>
      </c>
      <c r="AX49" s="16" t="str">
        <f t="shared" si="46"/>
        <v/>
      </c>
      <c r="AY49" s="16" t="str">
        <f t="shared" si="9"/>
        <v/>
      </c>
      <c r="AZ49" s="16" t="str">
        <f t="shared" si="28"/>
        <v/>
      </c>
      <c r="BA49" s="16" t="str">
        <f t="shared" si="10"/>
        <v/>
      </c>
      <c r="BB49" s="16" t="str">
        <f t="shared" si="11"/>
        <v/>
      </c>
      <c r="BC49" s="16" t="str">
        <f t="shared" si="12"/>
        <v/>
      </c>
      <c r="BD49" s="16" t="str">
        <f t="shared" si="13"/>
        <v/>
      </c>
      <c r="BE49" s="16" t="str">
        <f t="shared" si="29"/>
        <v/>
      </c>
      <c r="BF49" s="16" t="str">
        <f t="shared" si="30"/>
        <v/>
      </c>
      <c r="BG49" s="16" t="str">
        <f t="shared" si="31"/>
        <v/>
      </c>
      <c r="BH49" s="16" t="str">
        <f t="shared" si="32"/>
        <v/>
      </c>
      <c r="BI49" s="16" t="str">
        <f t="shared" si="33"/>
        <v/>
      </c>
      <c r="BJ49" s="16" t="str">
        <f t="shared" si="34"/>
        <v/>
      </c>
      <c r="BK49" s="16" t="str">
        <f t="shared" si="35"/>
        <v/>
      </c>
      <c r="BL49" s="16" t="str">
        <f t="shared" si="36"/>
        <v/>
      </c>
      <c r="BM49" s="16" t="str">
        <f t="shared" si="37"/>
        <v/>
      </c>
      <c r="BN49" s="16" t="str">
        <f t="shared" si="38"/>
        <v/>
      </c>
      <c r="BO49" s="65" t="str">
        <f t="shared" si="39"/>
        <v/>
      </c>
      <c r="BP49" s="65" t="str">
        <f t="shared" si="14"/>
        <v/>
      </c>
      <c r="BQ49" s="65" t="str">
        <f t="shared" si="15"/>
        <v/>
      </c>
      <c r="BR49" s="65" t="str">
        <f t="shared" si="16"/>
        <v/>
      </c>
      <c r="BS49" s="65" t="str">
        <f t="shared" si="17"/>
        <v/>
      </c>
      <c r="BT49" s="65" t="str">
        <f t="shared" si="18"/>
        <v/>
      </c>
      <c r="BU49" s="65" t="str">
        <f t="shared" si="19"/>
        <v/>
      </c>
      <c r="BV49" s="65" t="str">
        <f t="shared" si="20"/>
        <v/>
      </c>
      <c r="BW49" s="183" t="str">
        <f t="shared" si="40"/>
        <v/>
      </c>
      <c r="BX49" s="183" t="str">
        <f t="shared" si="41"/>
        <v/>
      </c>
      <c r="BY49" s="183" t="str">
        <f t="shared" si="42"/>
        <v/>
      </c>
      <c r="BZ49" s="183" t="str">
        <f t="shared" si="43"/>
        <v/>
      </c>
      <c r="CA49" s="16" t="str">
        <f t="shared" si="44"/>
        <v/>
      </c>
      <c r="CB49" s="16" t="str">
        <f t="shared" si="44"/>
        <v/>
      </c>
      <c r="CC49" s="16" t="str">
        <f t="shared" si="44"/>
        <v/>
      </c>
      <c r="CD49" s="17"/>
      <c r="CG49" s="37"/>
      <c r="CH49" s="37"/>
      <c r="CI49" s="37"/>
      <c r="CJ49" s="47" t="str">
        <f t="shared" si="47"/>
        <v/>
      </c>
      <c r="CK49" s="47" t="str">
        <f t="shared" si="48"/>
        <v/>
      </c>
      <c r="CL49" s="47" t="str">
        <f t="shared" si="49"/>
        <v/>
      </c>
      <c r="CM49" s="20" t="s">
        <v>5</v>
      </c>
    </row>
    <row r="50" spans="1:91" s="18" customFormat="1" ht="25.5" x14ac:dyDescent="0.2">
      <c r="A50" s="45">
        <v>39</v>
      </c>
      <c r="B50" s="46" t="str">
        <f t="shared" si="45"/>
        <v/>
      </c>
      <c r="C50" s="67"/>
      <c r="D50" s="26"/>
      <c r="E50" s="70"/>
      <c r="F50" s="70"/>
      <c r="G50" s="193"/>
      <c r="H50" s="26"/>
      <c r="I50" s="191"/>
      <c r="J50" s="193"/>
      <c r="K50" s="27"/>
      <c r="L50" s="191"/>
      <c r="M50" s="27"/>
      <c r="N50" s="41"/>
      <c r="O50" s="27"/>
      <c r="P50" s="41"/>
      <c r="Q50" s="191"/>
      <c r="R50" s="191"/>
      <c r="S50" s="193"/>
      <c r="T50" s="193"/>
      <c r="U50" s="182"/>
      <c r="V50" s="191"/>
      <c r="W50" s="191"/>
      <c r="X50" s="193"/>
      <c r="Y50" s="193"/>
      <c r="Z50" s="193"/>
      <c r="AA50" s="193"/>
      <c r="AB50" s="193"/>
      <c r="AC50" s="193"/>
      <c r="AD50" s="193"/>
      <c r="AE50" s="193"/>
      <c r="AF50" s="193"/>
      <c r="AG50" s="193"/>
      <c r="AH50" s="193"/>
      <c r="AI50" s="193"/>
      <c r="AJ50" s="193"/>
      <c r="AK50" s="193"/>
      <c r="AL50" s="195"/>
      <c r="AM50" s="201"/>
      <c r="AN50" s="193"/>
      <c r="AO50" s="195"/>
      <c r="AP50" s="15"/>
      <c r="AQ50" s="16" t="str">
        <f t="shared" si="4"/>
        <v/>
      </c>
      <c r="AR50" s="16" t="str">
        <f t="shared" si="5"/>
        <v/>
      </c>
      <c r="AS50" s="16" t="str">
        <f t="shared" si="6"/>
        <v/>
      </c>
      <c r="AT50" s="16" t="str">
        <f t="shared" si="7"/>
        <v/>
      </c>
      <c r="AU50" s="16" t="str">
        <f t="shared" si="25"/>
        <v/>
      </c>
      <c r="AV50" s="16" t="str">
        <f t="shared" si="26"/>
        <v/>
      </c>
      <c r="AW50" s="16" t="str">
        <f t="shared" si="27"/>
        <v/>
      </c>
      <c r="AX50" s="16" t="str">
        <f t="shared" si="46"/>
        <v/>
      </c>
      <c r="AY50" s="16" t="str">
        <f t="shared" si="9"/>
        <v/>
      </c>
      <c r="AZ50" s="16" t="str">
        <f t="shared" si="28"/>
        <v/>
      </c>
      <c r="BA50" s="16" t="str">
        <f t="shared" si="10"/>
        <v/>
      </c>
      <c r="BB50" s="16" t="str">
        <f t="shared" si="11"/>
        <v/>
      </c>
      <c r="BC50" s="16" t="str">
        <f t="shared" si="12"/>
        <v/>
      </c>
      <c r="BD50" s="16" t="str">
        <f t="shared" si="13"/>
        <v/>
      </c>
      <c r="BE50" s="16" t="str">
        <f t="shared" si="29"/>
        <v/>
      </c>
      <c r="BF50" s="16" t="str">
        <f t="shared" si="30"/>
        <v/>
      </c>
      <c r="BG50" s="16" t="str">
        <f t="shared" si="31"/>
        <v/>
      </c>
      <c r="BH50" s="16" t="str">
        <f t="shared" si="32"/>
        <v/>
      </c>
      <c r="BI50" s="16" t="str">
        <f t="shared" si="33"/>
        <v/>
      </c>
      <c r="BJ50" s="16" t="str">
        <f t="shared" si="34"/>
        <v/>
      </c>
      <c r="BK50" s="16" t="str">
        <f t="shared" si="35"/>
        <v/>
      </c>
      <c r="BL50" s="16" t="str">
        <f t="shared" si="36"/>
        <v/>
      </c>
      <c r="BM50" s="16" t="str">
        <f t="shared" si="37"/>
        <v/>
      </c>
      <c r="BN50" s="16" t="str">
        <f t="shared" si="38"/>
        <v/>
      </c>
      <c r="BO50" s="65" t="str">
        <f t="shared" si="39"/>
        <v/>
      </c>
      <c r="BP50" s="65" t="str">
        <f t="shared" si="14"/>
        <v/>
      </c>
      <c r="BQ50" s="65" t="str">
        <f t="shared" si="15"/>
        <v/>
      </c>
      <c r="BR50" s="65" t="str">
        <f t="shared" si="16"/>
        <v/>
      </c>
      <c r="BS50" s="65" t="str">
        <f t="shared" si="17"/>
        <v/>
      </c>
      <c r="BT50" s="65" t="str">
        <f t="shared" si="18"/>
        <v/>
      </c>
      <c r="BU50" s="65" t="str">
        <f t="shared" si="19"/>
        <v/>
      </c>
      <c r="BV50" s="65" t="str">
        <f t="shared" si="20"/>
        <v/>
      </c>
      <c r="BW50" s="183" t="str">
        <f t="shared" si="40"/>
        <v/>
      </c>
      <c r="BX50" s="183" t="str">
        <f t="shared" si="41"/>
        <v/>
      </c>
      <c r="BY50" s="183" t="str">
        <f t="shared" si="42"/>
        <v/>
      </c>
      <c r="BZ50" s="183" t="str">
        <f t="shared" si="43"/>
        <v/>
      </c>
      <c r="CA50" s="16" t="str">
        <f t="shared" si="44"/>
        <v/>
      </c>
      <c r="CB50" s="16" t="str">
        <f t="shared" si="44"/>
        <v/>
      </c>
      <c r="CC50" s="16" t="str">
        <f t="shared" si="44"/>
        <v/>
      </c>
      <c r="CD50" s="17"/>
      <c r="CG50" s="37"/>
      <c r="CH50" s="37"/>
      <c r="CI50" s="37"/>
      <c r="CJ50" s="47" t="str">
        <f t="shared" si="47"/>
        <v/>
      </c>
      <c r="CK50" s="47" t="str">
        <f t="shared" si="48"/>
        <v/>
      </c>
      <c r="CL50" s="47" t="str">
        <f t="shared" si="49"/>
        <v/>
      </c>
      <c r="CM50" s="20" t="s">
        <v>5</v>
      </c>
    </row>
    <row r="51" spans="1:91" s="18" customFormat="1" ht="25.5" x14ac:dyDescent="0.2">
      <c r="A51" s="45">
        <v>40</v>
      </c>
      <c r="B51" s="46" t="str">
        <f t="shared" si="45"/>
        <v/>
      </c>
      <c r="C51" s="67"/>
      <c r="D51" s="26"/>
      <c r="E51" s="70"/>
      <c r="F51" s="70"/>
      <c r="G51" s="193"/>
      <c r="H51" s="26"/>
      <c r="I51" s="191"/>
      <c r="J51" s="193"/>
      <c r="K51" s="27"/>
      <c r="L51" s="191"/>
      <c r="M51" s="27"/>
      <c r="N51" s="41"/>
      <c r="O51" s="27"/>
      <c r="P51" s="41"/>
      <c r="Q51" s="191"/>
      <c r="R51" s="191"/>
      <c r="S51" s="193"/>
      <c r="T51" s="193"/>
      <c r="U51" s="182"/>
      <c r="V51" s="191"/>
      <c r="W51" s="191"/>
      <c r="X51" s="193"/>
      <c r="Y51" s="193"/>
      <c r="Z51" s="193"/>
      <c r="AA51" s="193"/>
      <c r="AB51" s="193"/>
      <c r="AC51" s="193"/>
      <c r="AD51" s="193"/>
      <c r="AE51" s="193"/>
      <c r="AF51" s="193"/>
      <c r="AG51" s="193"/>
      <c r="AH51" s="193"/>
      <c r="AI51" s="193"/>
      <c r="AJ51" s="193"/>
      <c r="AK51" s="193"/>
      <c r="AL51" s="195"/>
      <c r="AM51" s="201"/>
      <c r="AN51" s="193"/>
      <c r="AO51" s="195"/>
      <c r="AP51" s="15"/>
      <c r="AQ51" s="16" t="str">
        <f t="shared" si="4"/>
        <v/>
      </c>
      <c r="AR51" s="16" t="str">
        <f t="shared" si="5"/>
        <v/>
      </c>
      <c r="AS51" s="16" t="str">
        <f t="shared" si="6"/>
        <v/>
      </c>
      <c r="AT51" s="16" t="str">
        <f t="shared" si="7"/>
        <v/>
      </c>
      <c r="AU51" s="16" t="str">
        <f t="shared" si="25"/>
        <v/>
      </c>
      <c r="AV51" s="16" t="str">
        <f t="shared" si="26"/>
        <v/>
      </c>
      <c r="AW51" s="16" t="str">
        <f t="shared" si="27"/>
        <v/>
      </c>
      <c r="AX51" s="16" t="str">
        <f t="shared" si="46"/>
        <v/>
      </c>
      <c r="AY51" s="16" t="str">
        <f t="shared" si="9"/>
        <v/>
      </c>
      <c r="AZ51" s="16" t="str">
        <f t="shared" si="28"/>
        <v/>
      </c>
      <c r="BA51" s="16" t="str">
        <f t="shared" si="10"/>
        <v/>
      </c>
      <c r="BB51" s="16" t="str">
        <f t="shared" si="11"/>
        <v/>
      </c>
      <c r="BC51" s="16" t="str">
        <f t="shared" si="12"/>
        <v/>
      </c>
      <c r="BD51" s="16" t="str">
        <f t="shared" si="13"/>
        <v/>
      </c>
      <c r="BE51" s="16" t="str">
        <f t="shared" si="29"/>
        <v/>
      </c>
      <c r="BF51" s="16" t="str">
        <f t="shared" si="30"/>
        <v/>
      </c>
      <c r="BG51" s="16" t="str">
        <f t="shared" si="31"/>
        <v/>
      </c>
      <c r="BH51" s="16" t="str">
        <f t="shared" si="32"/>
        <v/>
      </c>
      <c r="BI51" s="16" t="str">
        <f t="shared" si="33"/>
        <v/>
      </c>
      <c r="BJ51" s="16" t="str">
        <f t="shared" si="34"/>
        <v/>
      </c>
      <c r="BK51" s="16" t="str">
        <f t="shared" si="35"/>
        <v/>
      </c>
      <c r="BL51" s="16" t="str">
        <f t="shared" si="36"/>
        <v/>
      </c>
      <c r="BM51" s="16" t="str">
        <f t="shared" si="37"/>
        <v/>
      </c>
      <c r="BN51" s="16" t="str">
        <f t="shared" si="38"/>
        <v/>
      </c>
      <c r="BO51" s="65" t="str">
        <f t="shared" si="39"/>
        <v/>
      </c>
      <c r="BP51" s="65" t="str">
        <f t="shared" si="14"/>
        <v/>
      </c>
      <c r="BQ51" s="65" t="str">
        <f t="shared" si="15"/>
        <v/>
      </c>
      <c r="BR51" s="65" t="str">
        <f t="shared" si="16"/>
        <v/>
      </c>
      <c r="BS51" s="65" t="str">
        <f t="shared" si="17"/>
        <v/>
      </c>
      <c r="BT51" s="65" t="str">
        <f t="shared" si="18"/>
        <v/>
      </c>
      <c r="BU51" s="65" t="str">
        <f t="shared" si="19"/>
        <v/>
      </c>
      <c r="BV51" s="65" t="str">
        <f t="shared" si="20"/>
        <v/>
      </c>
      <c r="BW51" s="183" t="str">
        <f t="shared" si="40"/>
        <v/>
      </c>
      <c r="BX51" s="183" t="str">
        <f t="shared" si="41"/>
        <v/>
      </c>
      <c r="BY51" s="183" t="str">
        <f t="shared" si="42"/>
        <v/>
      </c>
      <c r="BZ51" s="183" t="str">
        <f t="shared" si="43"/>
        <v/>
      </c>
      <c r="CA51" s="16" t="str">
        <f t="shared" si="44"/>
        <v/>
      </c>
      <c r="CB51" s="16" t="str">
        <f t="shared" si="44"/>
        <v/>
      </c>
      <c r="CC51" s="16" t="str">
        <f t="shared" si="44"/>
        <v/>
      </c>
      <c r="CD51" s="17"/>
      <c r="CG51" s="37"/>
      <c r="CH51" s="37"/>
      <c r="CI51" s="37"/>
      <c r="CJ51" s="47" t="str">
        <f t="shared" si="47"/>
        <v/>
      </c>
      <c r="CK51" s="47" t="str">
        <f t="shared" si="48"/>
        <v/>
      </c>
      <c r="CL51" s="47" t="str">
        <f t="shared" si="49"/>
        <v/>
      </c>
      <c r="CM51" s="20" t="s">
        <v>5</v>
      </c>
    </row>
    <row r="52" spans="1:91" s="18" customFormat="1" ht="25.5" x14ac:dyDescent="0.2">
      <c r="A52" s="45">
        <v>41</v>
      </c>
      <c r="B52" s="46" t="str">
        <f t="shared" si="45"/>
        <v/>
      </c>
      <c r="C52" s="67"/>
      <c r="D52" s="26"/>
      <c r="E52" s="70"/>
      <c r="F52" s="70"/>
      <c r="G52" s="193"/>
      <c r="H52" s="26"/>
      <c r="I52" s="191"/>
      <c r="J52" s="193"/>
      <c r="K52" s="27"/>
      <c r="L52" s="191"/>
      <c r="M52" s="27"/>
      <c r="N52" s="41"/>
      <c r="O52" s="27"/>
      <c r="P52" s="41"/>
      <c r="Q52" s="191"/>
      <c r="R52" s="191"/>
      <c r="S52" s="193"/>
      <c r="T52" s="193"/>
      <c r="U52" s="182"/>
      <c r="V52" s="191"/>
      <c r="W52" s="191"/>
      <c r="X52" s="193"/>
      <c r="Y52" s="193"/>
      <c r="Z52" s="193"/>
      <c r="AA52" s="193"/>
      <c r="AB52" s="193"/>
      <c r="AC52" s="193"/>
      <c r="AD52" s="193"/>
      <c r="AE52" s="193"/>
      <c r="AF52" s="193"/>
      <c r="AG52" s="193"/>
      <c r="AH52" s="193"/>
      <c r="AI52" s="193"/>
      <c r="AJ52" s="193"/>
      <c r="AK52" s="193"/>
      <c r="AL52" s="195"/>
      <c r="AM52" s="201"/>
      <c r="AN52" s="193"/>
      <c r="AO52" s="195"/>
      <c r="AP52" s="15"/>
      <c r="AQ52" s="16" t="str">
        <f t="shared" si="4"/>
        <v/>
      </c>
      <c r="AR52" s="16" t="str">
        <f t="shared" si="5"/>
        <v/>
      </c>
      <c r="AS52" s="16" t="str">
        <f t="shared" si="6"/>
        <v/>
      </c>
      <c r="AT52" s="16" t="str">
        <f t="shared" si="7"/>
        <v/>
      </c>
      <c r="AU52" s="16" t="str">
        <f t="shared" si="25"/>
        <v/>
      </c>
      <c r="AV52" s="16" t="str">
        <f t="shared" si="26"/>
        <v/>
      </c>
      <c r="AW52" s="16" t="str">
        <f t="shared" si="27"/>
        <v/>
      </c>
      <c r="AX52" s="16" t="str">
        <f t="shared" si="46"/>
        <v/>
      </c>
      <c r="AY52" s="16" t="str">
        <f t="shared" si="9"/>
        <v/>
      </c>
      <c r="AZ52" s="16" t="str">
        <f t="shared" si="28"/>
        <v/>
      </c>
      <c r="BA52" s="16" t="str">
        <f t="shared" si="10"/>
        <v/>
      </c>
      <c r="BB52" s="16" t="str">
        <f t="shared" si="11"/>
        <v/>
      </c>
      <c r="BC52" s="16" t="str">
        <f t="shared" si="12"/>
        <v/>
      </c>
      <c r="BD52" s="16" t="str">
        <f t="shared" si="13"/>
        <v/>
      </c>
      <c r="BE52" s="16" t="str">
        <f t="shared" si="29"/>
        <v/>
      </c>
      <c r="BF52" s="16" t="str">
        <f t="shared" si="30"/>
        <v/>
      </c>
      <c r="BG52" s="16" t="str">
        <f t="shared" si="31"/>
        <v/>
      </c>
      <c r="BH52" s="16" t="str">
        <f t="shared" si="32"/>
        <v/>
      </c>
      <c r="BI52" s="16" t="str">
        <f t="shared" si="33"/>
        <v/>
      </c>
      <c r="BJ52" s="16" t="str">
        <f t="shared" si="34"/>
        <v/>
      </c>
      <c r="BK52" s="16" t="str">
        <f t="shared" si="35"/>
        <v/>
      </c>
      <c r="BL52" s="16" t="str">
        <f t="shared" si="36"/>
        <v/>
      </c>
      <c r="BM52" s="16" t="str">
        <f t="shared" si="37"/>
        <v/>
      </c>
      <c r="BN52" s="16" t="str">
        <f t="shared" si="38"/>
        <v/>
      </c>
      <c r="BO52" s="65" t="str">
        <f t="shared" si="39"/>
        <v/>
      </c>
      <c r="BP52" s="65" t="str">
        <f t="shared" si="14"/>
        <v/>
      </c>
      <c r="BQ52" s="65" t="str">
        <f t="shared" si="15"/>
        <v/>
      </c>
      <c r="BR52" s="65" t="str">
        <f t="shared" si="16"/>
        <v/>
      </c>
      <c r="BS52" s="65" t="str">
        <f t="shared" si="17"/>
        <v/>
      </c>
      <c r="BT52" s="65" t="str">
        <f t="shared" si="18"/>
        <v/>
      </c>
      <c r="BU52" s="65" t="str">
        <f t="shared" si="19"/>
        <v/>
      </c>
      <c r="BV52" s="65" t="str">
        <f t="shared" si="20"/>
        <v/>
      </c>
      <c r="BW52" s="183" t="str">
        <f t="shared" si="40"/>
        <v/>
      </c>
      <c r="BX52" s="183" t="str">
        <f t="shared" si="41"/>
        <v/>
      </c>
      <c r="BY52" s="183" t="str">
        <f t="shared" si="42"/>
        <v/>
      </c>
      <c r="BZ52" s="183" t="str">
        <f t="shared" si="43"/>
        <v/>
      </c>
      <c r="CA52" s="16" t="str">
        <f t="shared" ref="CA52:CC71" si="50">IF(COUNTA($C52:$AO52)=0,"","ok")</f>
        <v/>
      </c>
      <c r="CB52" s="16" t="str">
        <f t="shared" si="50"/>
        <v/>
      </c>
      <c r="CC52" s="16" t="str">
        <f t="shared" si="50"/>
        <v/>
      </c>
      <c r="CD52" s="17"/>
      <c r="CG52" s="37"/>
      <c r="CH52" s="37"/>
      <c r="CI52" s="37"/>
      <c r="CJ52" s="47" t="str">
        <f t="shared" si="47"/>
        <v/>
      </c>
      <c r="CK52" s="47" t="str">
        <f t="shared" si="48"/>
        <v/>
      </c>
      <c r="CL52" s="47" t="str">
        <f t="shared" si="49"/>
        <v/>
      </c>
      <c r="CM52" s="20" t="s">
        <v>5</v>
      </c>
    </row>
    <row r="53" spans="1:91" s="18" customFormat="1" ht="25.5" x14ac:dyDescent="0.2">
      <c r="A53" s="45">
        <v>42</v>
      </c>
      <c r="B53" s="46" t="str">
        <f t="shared" si="45"/>
        <v/>
      </c>
      <c r="C53" s="67"/>
      <c r="D53" s="26"/>
      <c r="E53" s="70"/>
      <c r="F53" s="70"/>
      <c r="G53" s="193"/>
      <c r="H53" s="26"/>
      <c r="I53" s="191"/>
      <c r="J53" s="193"/>
      <c r="K53" s="27"/>
      <c r="L53" s="191"/>
      <c r="M53" s="27"/>
      <c r="N53" s="41"/>
      <c r="O53" s="27"/>
      <c r="P53" s="41"/>
      <c r="Q53" s="191"/>
      <c r="R53" s="191"/>
      <c r="S53" s="193"/>
      <c r="T53" s="193"/>
      <c r="U53" s="182"/>
      <c r="V53" s="191"/>
      <c r="W53" s="191"/>
      <c r="X53" s="193"/>
      <c r="Y53" s="193"/>
      <c r="Z53" s="193"/>
      <c r="AA53" s="193"/>
      <c r="AB53" s="193"/>
      <c r="AC53" s="193"/>
      <c r="AD53" s="193"/>
      <c r="AE53" s="193"/>
      <c r="AF53" s="193"/>
      <c r="AG53" s="193"/>
      <c r="AH53" s="193"/>
      <c r="AI53" s="193"/>
      <c r="AJ53" s="193"/>
      <c r="AK53" s="193"/>
      <c r="AL53" s="195"/>
      <c r="AM53" s="201"/>
      <c r="AN53" s="193"/>
      <c r="AO53" s="195"/>
      <c r="AP53" s="15"/>
      <c r="AQ53" s="16" t="str">
        <f t="shared" si="4"/>
        <v/>
      </c>
      <c r="AR53" s="16" t="str">
        <f t="shared" si="5"/>
        <v/>
      </c>
      <c r="AS53" s="16" t="str">
        <f t="shared" si="6"/>
        <v/>
      </c>
      <c r="AT53" s="16" t="str">
        <f t="shared" si="7"/>
        <v/>
      </c>
      <c r="AU53" s="16" t="str">
        <f t="shared" si="25"/>
        <v/>
      </c>
      <c r="AV53" s="16" t="str">
        <f t="shared" si="26"/>
        <v/>
      </c>
      <c r="AW53" s="16" t="str">
        <f t="shared" si="27"/>
        <v/>
      </c>
      <c r="AX53" s="16" t="str">
        <f t="shared" si="46"/>
        <v/>
      </c>
      <c r="AY53" s="16" t="str">
        <f t="shared" si="9"/>
        <v/>
      </c>
      <c r="AZ53" s="16" t="str">
        <f t="shared" si="28"/>
        <v/>
      </c>
      <c r="BA53" s="16" t="str">
        <f t="shared" si="10"/>
        <v/>
      </c>
      <c r="BB53" s="16" t="str">
        <f t="shared" si="11"/>
        <v/>
      </c>
      <c r="BC53" s="16" t="str">
        <f t="shared" si="12"/>
        <v/>
      </c>
      <c r="BD53" s="16" t="str">
        <f t="shared" si="13"/>
        <v/>
      </c>
      <c r="BE53" s="16" t="str">
        <f t="shared" si="29"/>
        <v/>
      </c>
      <c r="BF53" s="16" t="str">
        <f t="shared" si="30"/>
        <v/>
      </c>
      <c r="BG53" s="16" t="str">
        <f t="shared" si="31"/>
        <v/>
      </c>
      <c r="BH53" s="16" t="str">
        <f t="shared" si="32"/>
        <v/>
      </c>
      <c r="BI53" s="16" t="str">
        <f t="shared" si="33"/>
        <v/>
      </c>
      <c r="BJ53" s="16" t="str">
        <f t="shared" si="34"/>
        <v/>
      </c>
      <c r="BK53" s="16" t="str">
        <f t="shared" si="35"/>
        <v/>
      </c>
      <c r="BL53" s="16" t="str">
        <f t="shared" si="36"/>
        <v/>
      </c>
      <c r="BM53" s="16" t="str">
        <f t="shared" si="37"/>
        <v/>
      </c>
      <c r="BN53" s="16" t="str">
        <f t="shared" si="38"/>
        <v/>
      </c>
      <c r="BO53" s="65" t="str">
        <f t="shared" si="39"/>
        <v/>
      </c>
      <c r="BP53" s="65" t="str">
        <f t="shared" si="14"/>
        <v/>
      </c>
      <c r="BQ53" s="65" t="str">
        <f t="shared" si="15"/>
        <v/>
      </c>
      <c r="BR53" s="65" t="str">
        <f t="shared" si="16"/>
        <v/>
      </c>
      <c r="BS53" s="65" t="str">
        <f t="shared" si="17"/>
        <v/>
      </c>
      <c r="BT53" s="65" t="str">
        <f t="shared" si="18"/>
        <v/>
      </c>
      <c r="BU53" s="65" t="str">
        <f t="shared" si="19"/>
        <v/>
      </c>
      <c r="BV53" s="65" t="str">
        <f t="shared" si="20"/>
        <v/>
      </c>
      <c r="BW53" s="183" t="str">
        <f t="shared" si="40"/>
        <v/>
      </c>
      <c r="BX53" s="183" t="str">
        <f t="shared" si="41"/>
        <v/>
      </c>
      <c r="BY53" s="183" t="str">
        <f t="shared" si="42"/>
        <v/>
      </c>
      <c r="BZ53" s="183" t="str">
        <f t="shared" si="43"/>
        <v/>
      </c>
      <c r="CA53" s="16" t="str">
        <f t="shared" si="50"/>
        <v/>
      </c>
      <c r="CB53" s="16" t="str">
        <f t="shared" si="50"/>
        <v/>
      </c>
      <c r="CC53" s="16" t="str">
        <f t="shared" si="50"/>
        <v/>
      </c>
      <c r="CD53" s="17"/>
      <c r="CG53" s="37"/>
      <c r="CH53" s="37"/>
      <c r="CI53" s="37"/>
      <c r="CJ53" s="47" t="str">
        <f t="shared" si="47"/>
        <v/>
      </c>
      <c r="CK53" s="47" t="str">
        <f t="shared" si="48"/>
        <v/>
      </c>
      <c r="CL53" s="47" t="str">
        <f t="shared" si="49"/>
        <v/>
      </c>
      <c r="CM53" s="20" t="s">
        <v>5</v>
      </c>
    </row>
    <row r="54" spans="1:91" s="18" customFormat="1" ht="25.5" x14ac:dyDescent="0.2">
      <c r="A54" s="45">
        <v>43</v>
      </c>
      <c r="B54" s="46" t="str">
        <f t="shared" si="45"/>
        <v/>
      </c>
      <c r="C54" s="67"/>
      <c r="D54" s="26"/>
      <c r="E54" s="70"/>
      <c r="F54" s="70"/>
      <c r="G54" s="193"/>
      <c r="H54" s="26"/>
      <c r="I54" s="191"/>
      <c r="J54" s="193"/>
      <c r="K54" s="27"/>
      <c r="L54" s="191"/>
      <c r="M54" s="27"/>
      <c r="N54" s="41"/>
      <c r="O54" s="27"/>
      <c r="P54" s="41"/>
      <c r="Q54" s="191"/>
      <c r="R54" s="191"/>
      <c r="S54" s="193"/>
      <c r="T54" s="193"/>
      <c r="U54" s="182"/>
      <c r="V54" s="191"/>
      <c r="W54" s="191"/>
      <c r="X54" s="193"/>
      <c r="Y54" s="193"/>
      <c r="Z54" s="193"/>
      <c r="AA54" s="193"/>
      <c r="AB54" s="193"/>
      <c r="AC54" s="193"/>
      <c r="AD54" s="193"/>
      <c r="AE54" s="193"/>
      <c r="AF54" s="193"/>
      <c r="AG54" s="193"/>
      <c r="AH54" s="193"/>
      <c r="AI54" s="193"/>
      <c r="AJ54" s="193"/>
      <c r="AK54" s="193"/>
      <c r="AL54" s="195"/>
      <c r="AM54" s="201"/>
      <c r="AN54" s="193"/>
      <c r="AO54" s="195"/>
      <c r="AP54" s="15"/>
      <c r="AQ54" s="16" t="str">
        <f t="shared" si="4"/>
        <v/>
      </c>
      <c r="AR54" s="16" t="str">
        <f t="shared" si="5"/>
        <v/>
      </c>
      <c r="AS54" s="16" t="str">
        <f t="shared" si="6"/>
        <v/>
      </c>
      <c r="AT54" s="16" t="str">
        <f t="shared" si="7"/>
        <v/>
      </c>
      <c r="AU54" s="16" t="str">
        <f t="shared" si="25"/>
        <v/>
      </c>
      <c r="AV54" s="16" t="str">
        <f t="shared" si="26"/>
        <v/>
      </c>
      <c r="AW54" s="16" t="str">
        <f t="shared" si="27"/>
        <v/>
      </c>
      <c r="AX54" s="16" t="str">
        <f t="shared" si="46"/>
        <v/>
      </c>
      <c r="AY54" s="16" t="str">
        <f t="shared" si="9"/>
        <v/>
      </c>
      <c r="AZ54" s="16" t="str">
        <f t="shared" si="28"/>
        <v/>
      </c>
      <c r="BA54" s="16" t="str">
        <f t="shared" si="10"/>
        <v/>
      </c>
      <c r="BB54" s="16" t="str">
        <f t="shared" si="11"/>
        <v/>
      </c>
      <c r="BC54" s="16" t="str">
        <f t="shared" si="12"/>
        <v/>
      </c>
      <c r="BD54" s="16" t="str">
        <f t="shared" si="13"/>
        <v/>
      </c>
      <c r="BE54" s="16" t="str">
        <f t="shared" si="29"/>
        <v/>
      </c>
      <c r="BF54" s="16" t="str">
        <f t="shared" si="30"/>
        <v/>
      </c>
      <c r="BG54" s="16" t="str">
        <f t="shared" si="31"/>
        <v/>
      </c>
      <c r="BH54" s="16" t="str">
        <f t="shared" si="32"/>
        <v/>
      </c>
      <c r="BI54" s="16" t="str">
        <f t="shared" si="33"/>
        <v/>
      </c>
      <c r="BJ54" s="16" t="str">
        <f t="shared" si="34"/>
        <v/>
      </c>
      <c r="BK54" s="16" t="str">
        <f t="shared" si="35"/>
        <v/>
      </c>
      <c r="BL54" s="16" t="str">
        <f t="shared" si="36"/>
        <v/>
      </c>
      <c r="BM54" s="16" t="str">
        <f t="shared" si="37"/>
        <v/>
      </c>
      <c r="BN54" s="16" t="str">
        <f t="shared" si="38"/>
        <v/>
      </c>
      <c r="BO54" s="65" t="str">
        <f t="shared" si="39"/>
        <v/>
      </c>
      <c r="BP54" s="65" t="str">
        <f t="shared" si="14"/>
        <v/>
      </c>
      <c r="BQ54" s="65" t="str">
        <f t="shared" si="15"/>
        <v/>
      </c>
      <c r="BR54" s="65" t="str">
        <f t="shared" si="16"/>
        <v/>
      </c>
      <c r="BS54" s="65" t="str">
        <f t="shared" si="17"/>
        <v/>
      </c>
      <c r="BT54" s="65" t="str">
        <f t="shared" si="18"/>
        <v/>
      </c>
      <c r="BU54" s="65" t="str">
        <f t="shared" si="19"/>
        <v/>
      </c>
      <c r="BV54" s="65" t="str">
        <f t="shared" si="20"/>
        <v/>
      </c>
      <c r="BW54" s="183" t="str">
        <f t="shared" si="40"/>
        <v/>
      </c>
      <c r="BX54" s="183" t="str">
        <f t="shared" si="41"/>
        <v/>
      </c>
      <c r="BY54" s="183" t="str">
        <f t="shared" si="42"/>
        <v/>
      </c>
      <c r="BZ54" s="183" t="str">
        <f t="shared" si="43"/>
        <v/>
      </c>
      <c r="CA54" s="16" t="str">
        <f t="shared" si="50"/>
        <v/>
      </c>
      <c r="CB54" s="16" t="str">
        <f t="shared" si="50"/>
        <v/>
      </c>
      <c r="CC54" s="16" t="str">
        <f t="shared" si="50"/>
        <v/>
      </c>
      <c r="CD54" s="17"/>
      <c r="CG54" s="37"/>
      <c r="CH54" s="37"/>
      <c r="CI54" s="37"/>
      <c r="CJ54" s="47" t="str">
        <f t="shared" si="47"/>
        <v/>
      </c>
      <c r="CK54" s="47" t="str">
        <f t="shared" si="48"/>
        <v/>
      </c>
      <c r="CL54" s="47" t="str">
        <f t="shared" si="49"/>
        <v/>
      </c>
      <c r="CM54" s="20" t="s">
        <v>5</v>
      </c>
    </row>
    <row r="55" spans="1:91" s="18" customFormat="1" ht="25.5" x14ac:dyDescent="0.2">
      <c r="A55" s="45">
        <v>44</v>
      </c>
      <c r="B55" s="46" t="str">
        <f t="shared" si="45"/>
        <v/>
      </c>
      <c r="C55" s="67"/>
      <c r="D55" s="26"/>
      <c r="E55" s="70"/>
      <c r="F55" s="70"/>
      <c r="G55" s="193"/>
      <c r="H55" s="26"/>
      <c r="I55" s="191"/>
      <c r="J55" s="193"/>
      <c r="K55" s="27"/>
      <c r="L55" s="191"/>
      <c r="M55" s="27"/>
      <c r="N55" s="41"/>
      <c r="O55" s="27"/>
      <c r="P55" s="41"/>
      <c r="Q55" s="191"/>
      <c r="R55" s="191"/>
      <c r="S55" s="193"/>
      <c r="T55" s="193"/>
      <c r="U55" s="182"/>
      <c r="V55" s="191"/>
      <c r="W55" s="191"/>
      <c r="X55" s="193"/>
      <c r="Y55" s="193"/>
      <c r="Z55" s="193"/>
      <c r="AA55" s="193"/>
      <c r="AB55" s="193"/>
      <c r="AC55" s="193"/>
      <c r="AD55" s="193"/>
      <c r="AE55" s="193"/>
      <c r="AF55" s="193"/>
      <c r="AG55" s="193"/>
      <c r="AH55" s="193"/>
      <c r="AI55" s="193"/>
      <c r="AJ55" s="193"/>
      <c r="AK55" s="193"/>
      <c r="AL55" s="195"/>
      <c r="AM55" s="201"/>
      <c r="AN55" s="193"/>
      <c r="AO55" s="195"/>
      <c r="AP55" s="15"/>
      <c r="AQ55" s="16" t="str">
        <f t="shared" si="4"/>
        <v/>
      </c>
      <c r="AR55" s="16" t="str">
        <f t="shared" si="5"/>
        <v/>
      </c>
      <c r="AS55" s="16" t="str">
        <f t="shared" si="6"/>
        <v/>
      </c>
      <c r="AT55" s="16" t="str">
        <f t="shared" si="7"/>
        <v/>
      </c>
      <c r="AU55" s="16" t="str">
        <f t="shared" si="25"/>
        <v/>
      </c>
      <c r="AV55" s="16" t="str">
        <f t="shared" si="26"/>
        <v/>
      </c>
      <c r="AW55" s="16" t="str">
        <f t="shared" si="27"/>
        <v/>
      </c>
      <c r="AX55" s="16" t="str">
        <f t="shared" si="46"/>
        <v/>
      </c>
      <c r="AY55" s="16" t="str">
        <f t="shared" si="9"/>
        <v/>
      </c>
      <c r="AZ55" s="16" t="str">
        <f t="shared" si="28"/>
        <v/>
      </c>
      <c r="BA55" s="16" t="str">
        <f t="shared" si="10"/>
        <v/>
      </c>
      <c r="BB55" s="16" t="str">
        <f t="shared" si="11"/>
        <v/>
      </c>
      <c r="BC55" s="16" t="str">
        <f t="shared" si="12"/>
        <v/>
      </c>
      <c r="BD55" s="16" t="str">
        <f t="shared" si="13"/>
        <v/>
      </c>
      <c r="BE55" s="16" t="str">
        <f t="shared" si="29"/>
        <v/>
      </c>
      <c r="BF55" s="16" t="str">
        <f t="shared" si="30"/>
        <v/>
      </c>
      <c r="BG55" s="16" t="str">
        <f t="shared" si="31"/>
        <v/>
      </c>
      <c r="BH55" s="16" t="str">
        <f t="shared" si="32"/>
        <v/>
      </c>
      <c r="BI55" s="16" t="str">
        <f t="shared" si="33"/>
        <v/>
      </c>
      <c r="BJ55" s="16" t="str">
        <f t="shared" si="34"/>
        <v/>
      </c>
      <c r="BK55" s="16" t="str">
        <f t="shared" si="35"/>
        <v/>
      </c>
      <c r="BL55" s="16" t="str">
        <f t="shared" si="36"/>
        <v/>
      </c>
      <c r="BM55" s="16" t="str">
        <f t="shared" si="37"/>
        <v/>
      </c>
      <c r="BN55" s="16" t="str">
        <f t="shared" si="38"/>
        <v/>
      </c>
      <c r="BO55" s="65" t="str">
        <f t="shared" si="39"/>
        <v/>
      </c>
      <c r="BP55" s="65" t="str">
        <f t="shared" si="14"/>
        <v/>
      </c>
      <c r="BQ55" s="65" t="str">
        <f t="shared" si="15"/>
        <v/>
      </c>
      <c r="BR55" s="65" t="str">
        <f t="shared" si="16"/>
        <v/>
      </c>
      <c r="BS55" s="65" t="str">
        <f t="shared" si="17"/>
        <v/>
      </c>
      <c r="BT55" s="65" t="str">
        <f t="shared" si="18"/>
        <v/>
      </c>
      <c r="BU55" s="65" t="str">
        <f t="shared" si="19"/>
        <v/>
      </c>
      <c r="BV55" s="65" t="str">
        <f t="shared" si="20"/>
        <v/>
      </c>
      <c r="BW55" s="183" t="str">
        <f t="shared" si="40"/>
        <v/>
      </c>
      <c r="BX55" s="183" t="str">
        <f t="shared" si="41"/>
        <v/>
      </c>
      <c r="BY55" s="183" t="str">
        <f t="shared" si="42"/>
        <v/>
      </c>
      <c r="BZ55" s="183" t="str">
        <f t="shared" si="43"/>
        <v/>
      </c>
      <c r="CA55" s="16" t="str">
        <f t="shared" si="50"/>
        <v/>
      </c>
      <c r="CB55" s="16" t="str">
        <f t="shared" si="50"/>
        <v/>
      </c>
      <c r="CC55" s="16" t="str">
        <f t="shared" si="50"/>
        <v/>
      </c>
      <c r="CD55" s="17"/>
      <c r="CG55" s="37"/>
      <c r="CH55" s="37"/>
      <c r="CI55" s="37"/>
      <c r="CJ55" s="47" t="str">
        <f t="shared" si="47"/>
        <v/>
      </c>
      <c r="CK55" s="47" t="str">
        <f t="shared" si="48"/>
        <v/>
      </c>
      <c r="CL55" s="47" t="str">
        <f t="shared" si="49"/>
        <v/>
      </c>
      <c r="CM55" s="20" t="s">
        <v>5</v>
      </c>
    </row>
    <row r="56" spans="1:91" s="18" customFormat="1" ht="25.5" x14ac:dyDescent="0.2">
      <c r="A56" s="45">
        <v>45</v>
      </c>
      <c r="B56" s="46" t="str">
        <f t="shared" si="45"/>
        <v/>
      </c>
      <c r="C56" s="67"/>
      <c r="D56" s="26"/>
      <c r="E56" s="70"/>
      <c r="F56" s="70"/>
      <c r="G56" s="193"/>
      <c r="H56" s="26"/>
      <c r="I56" s="191"/>
      <c r="J56" s="193"/>
      <c r="K56" s="27"/>
      <c r="L56" s="191"/>
      <c r="M56" s="27"/>
      <c r="N56" s="41"/>
      <c r="O56" s="27"/>
      <c r="P56" s="41"/>
      <c r="Q56" s="191"/>
      <c r="R56" s="191"/>
      <c r="S56" s="193"/>
      <c r="T56" s="193"/>
      <c r="U56" s="182"/>
      <c r="V56" s="191"/>
      <c r="W56" s="191"/>
      <c r="X56" s="193"/>
      <c r="Y56" s="193"/>
      <c r="Z56" s="193"/>
      <c r="AA56" s="193"/>
      <c r="AB56" s="193"/>
      <c r="AC56" s="193"/>
      <c r="AD56" s="193"/>
      <c r="AE56" s="193"/>
      <c r="AF56" s="193"/>
      <c r="AG56" s="193"/>
      <c r="AH56" s="193"/>
      <c r="AI56" s="193"/>
      <c r="AJ56" s="193"/>
      <c r="AK56" s="193"/>
      <c r="AL56" s="195"/>
      <c r="AM56" s="201"/>
      <c r="AN56" s="193"/>
      <c r="AO56" s="195"/>
      <c r="AP56" s="15"/>
      <c r="AQ56" s="16" t="str">
        <f t="shared" si="4"/>
        <v/>
      </c>
      <c r="AR56" s="16" t="str">
        <f t="shared" si="5"/>
        <v/>
      </c>
      <c r="AS56" s="16" t="str">
        <f t="shared" si="6"/>
        <v/>
      </c>
      <c r="AT56" s="16" t="str">
        <f t="shared" si="7"/>
        <v/>
      </c>
      <c r="AU56" s="16" t="str">
        <f t="shared" si="25"/>
        <v/>
      </c>
      <c r="AV56" s="16" t="str">
        <f t="shared" si="26"/>
        <v/>
      </c>
      <c r="AW56" s="16" t="str">
        <f t="shared" si="27"/>
        <v/>
      </c>
      <c r="AX56" s="16" t="str">
        <f t="shared" si="46"/>
        <v/>
      </c>
      <c r="AY56" s="16" t="str">
        <f t="shared" si="9"/>
        <v/>
      </c>
      <c r="AZ56" s="16" t="str">
        <f t="shared" si="28"/>
        <v/>
      </c>
      <c r="BA56" s="16" t="str">
        <f t="shared" si="10"/>
        <v/>
      </c>
      <c r="BB56" s="16" t="str">
        <f t="shared" si="11"/>
        <v/>
      </c>
      <c r="BC56" s="16" t="str">
        <f t="shared" si="12"/>
        <v/>
      </c>
      <c r="BD56" s="16" t="str">
        <f t="shared" si="13"/>
        <v/>
      </c>
      <c r="BE56" s="16" t="str">
        <f t="shared" si="29"/>
        <v/>
      </c>
      <c r="BF56" s="16" t="str">
        <f t="shared" si="30"/>
        <v/>
      </c>
      <c r="BG56" s="16" t="str">
        <f t="shared" si="31"/>
        <v/>
      </c>
      <c r="BH56" s="16" t="str">
        <f t="shared" si="32"/>
        <v/>
      </c>
      <c r="BI56" s="16" t="str">
        <f t="shared" si="33"/>
        <v/>
      </c>
      <c r="BJ56" s="16" t="str">
        <f t="shared" si="34"/>
        <v/>
      </c>
      <c r="BK56" s="16" t="str">
        <f t="shared" si="35"/>
        <v/>
      </c>
      <c r="BL56" s="16" t="str">
        <f t="shared" si="36"/>
        <v/>
      </c>
      <c r="BM56" s="16" t="str">
        <f t="shared" si="37"/>
        <v/>
      </c>
      <c r="BN56" s="16" t="str">
        <f t="shared" si="38"/>
        <v/>
      </c>
      <c r="BO56" s="65" t="str">
        <f t="shared" si="39"/>
        <v/>
      </c>
      <c r="BP56" s="65" t="str">
        <f t="shared" si="14"/>
        <v/>
      </c>
      <c r="BQ56" s="65" t="str">
        <f t="shared" si="15"/>
        <v/>
      </c>
      <c r="BR56" s="65" t="str">
        <f t="shared" si="16"/>
        <v/>
      </c>
      <c r="BS56" s="65" t="str">
        <f t="shared" si="17"/>
        <v/>
      </c>
      <c r="BT56" s="65" t="str">
        <f t="shared" si="18"/>
        <v/>
      </c>
      <c r="BU56" s="65" t="str">
        <f t="shared" si="19"/>
        <v/>
      </c>
      <c r="BV56" s="65" t="str">
        <f t="shared" si="20"/>
        <v/>
      </c>
      <c r="BW56" s="183" t="str">
        <f t="shared" si="40"/>
        <v/>
      </c>
      <c r="BX56" s="183" t="str">
        <f t="shared" si="41"/>
        <v/>
      </c>
      <c r="BY56" s="183" t="str">
        <f t="shared" si="42"/>
        <v/>
      </c>
      <c r="BZ56" s="183" t="str">
        <f t="shared" si="43"/>
        <v/>
      </c>
      <c r="CA56" s="16" t="str">
        <f t="shared" si="50"/>
        <v/>
      </c>
      <c r="CB56" s="16" t="str">
        <f t="shared" si="50"/>
        <v/>
      </c>
      <c r="CC56" s="16" t="str">
        <f t="shared" si="50"/>
        <v/>
      </c>
      <c r="CD56" s="17"/>
      <c r="CG56" s="37"/>
      <c r="CH56" s="37"/>
      <c r="CI56" s="37"/>
      <c r="CJ56" s="47" t="str">
        <f t="shared" si="47"/>
        <v/>
      </c>
      <c r="CK56" s="47" t="str">
        <f t="shared" si="48"/>
        <v/>
      </c>
      <c r="CL56" s="47" t="str">
        <f t="shared" si="49"/>
        <v/>
      </c>
      <c r="CM56" s="20" t="s">
        <v>5</v>
      </c>
    </row>
    <row r="57" spans="1:91" s="18" customFormat="1" ht="25.5" x14ac:dyDescent="0.2">
      <c r="A57" s="45">
        <v>46</v>
      </c>
      <c r="B57" s="46" t="str">
        <f t="shared" si="45"/>
        <v/>
      </c>
      <c r="C57" s="67"/>
      <c r="D57" s="26"/>
      <c r="E57" s="70"/>
      <c r="F57" s="70"/>
      <c r="G57" s="193"/>
      <c r="H57" s="26"/>
      <c r="I57" s="191"/>
      <c r="J57" s="193"/>
      <c r="K57" s="27"/>
      <c r="L57" s="191"/>
      <c r="M57" s="27"/>
      <c r="N57" s="41"/>
      <c r="O57" s="27"/>
      <c r="P57" s="41"/>
      <c r="Q57" s="191"/>
      <c r="R57" s="191"/>
      <c r="S57" s="193"/>
      <c r="T57" s="193"/>
      <c r="U57" s="182"/>
      <c r="V57" s="191"/>
      <c r="W57" s="191"/>
      <c r="X57" s="193"/>
      <c r="Y57" s="193"/>
      <c r="Z57" s="193"/>
      <c r="AA57" s="193"/>
      <c r="AB57" s="193"/>
      <c r="AC57" s="193"/>
      <c r="AD57" s="193"/>
      <c r="AE57" s="193"/>
      <c r="AF57" s="193"/>
      <c r="AG57" s="193"/>
      <c r="AH57" s="193"/>
      <c r="AI57" s="193"/>
      <c r="AJ57" s="193"/>
      <c r="AK57" s="193"/>
      <c r="AL57" s="195"/>
      <c r="AM57" s="201"/>
      <c r="AN57" s="193"/>
      <c r="AO57" s="195"/>
      <c r="AP57" s="15"/>
      <c r="AQ57" s="16" t="str">
        <f t="shared" si="4"/>
        <v/>
      </c>
      <c r="AR57" s="16" t="str">
        <f t="shared" si="5"/>
        <v/>
      </c>
      <c r="AS57" s="16" t="str">
        <f t="shared" si="6"/>
        <v/>
      </c>
      <c r="AT57" s="16" t="str">
        <f t="shared" si="7"/>
        <v/>
      </c>
      <c r="AU57" s="16" t="str">
        <f t="shared" si="25"/>
        <v/>
      </c>
      <c r="AV57" s="16" t="str">
        <f t="shared" si="26"/>
        <v/>
      </c>
      <c r="AW57" s="16" t="str">
        <f t="shared" si="27"/>
        <v/>
      </c>
      <c r="AX57" s="16" t="str">
        <f t="shared" si="46"/>
        <v/>
      </c>
      <c r="AY57" s="16" t="str">
        <f t="shared" si="9"/>
        <v/>
      </c>
      <c r="AZ57" s="16" t="str">
        <f t="shared" si="28"/>
        <v/>
      </c>
      <c r="BA57" s="16" t="str">
        <f t="shared" si="10"/>
        <v/>
      </c>
      <c r="BB57" s="16" t="str">
        <f t="shared" si="11"/>
        <v/>
      </c>
      <c r="BC57" s="16" t="str">
        <f t="shared" si="12"/>
        <v/>
      </c>
      <c r="BD57" s="16" t="str">
        <f t="shared" si="13"/>
        <v/>
      </c>
      <c r="BE57" s="16" t="str">
        <f t="shared" si="29"/>
        <v/>
      </c>
      <c r="BF57" s="16" t="str">
        <f t="shared" si="30"/>
        <v/>
      </c>
      <c r="BG57" s="16" t="str">
        <f t="shared" si="31"/>
        <v/>
      </c>
      <c r="BH57" s="16" t="str">
        <f t="shared" si="32"/>
        <v/>
      </c>
      <c r="BI57" s="16" t="str">
        <f t="shared" si="33"/>
        <v/>
      </c>
      <c r="BJ57" s="16" t="str">
        <f t="shared" si="34"/>
        <v/>
      </c>
      <c r="BK57" s="16" t="str">
        <f t="shared" si="35"/>
        <v/>
      </c>
      <c r="BL57" s="16" t="str">
        <f t="shared" si="36"/>
        <v/>
      </c>
      <c r="BM57" s="16" t="str">
        <f t="shared" si="37"/>
        <v/>
      </c>
      <c r="BN57" s="16" t="str">
        <f t="shared" si="38"/>
        <v/>
      </c>
      <c r="BO57" s="65" t="str">
        <f t="shared" si="39"/>
        <v/>
      </c>
      <c r="BP57" s="65" t="str">
        <f t="shared" si="14"/>
        <v/>
      </c>
      <c r="BQ57" s="65" t="str">
        <f t="shared" si="15"/>
        <v/>
      </c>
      <c r="BR57" s="65" t="str">
        <f t="shared" si="16"/>
        <v/>
      </c>
      <c r="BS57" s="65" t="str">
        <f t="shared" si="17"/>
        <v/>
      </c>
      <c r="BT57" s="65" t="str">
        <f t="shared" si="18"/>
        <v/>
      </c>
      <c r="BU57" s="65" t="str">
        <f t="shared" si="19"/>
        <v/>
      </c>
      <c r="BV57" s="65" t="str">
        <f t="shared" si="20"/>
        <v/>
      </c>
      <c r="BW57" s="183" t="str">
        <f t="shared" si="40"/>
        <v/>
      </c>
      <c r="BX57" s="183" t="str">
        <f t="shared" si="41"/>
        <v/>
      </c>
      <c r="BY57" s="183" t="str">
        <f t="shared" si="42"/>
        <v/>
      </c>
      <c r="BZ57" s="183" t="str">
        <f t="shared" si="43"/>
        <v/>
      </c>
      <c r="CA57" s="16" t="str">
        <f t="shared" si="50"/>
        <v/>
      </c>
      <c r="CB57" s="16" t="str">
        <f t="shared" si="50"/>
        <v/>
      </c>
      <c r="CC57" s="16" t="str">
        <f t="shared" si="50"/>
        <v/>
      </c>
      <c r="CD57" s="17"/>
      <c r="CG57" s="37"/>
      <c r="CH57" s="37"/>
      <c r="CI57" s="37"/>
      <c r="CJ57" s="47" t="str">
        <f t="shared" si="47"/>
        <v/>
      </c>
      <c r="CK57" s="47" t="str">
        <f t="shared" si="48"/>
        <v/>
      </c>
      <c r="CL57" s="47" t="str">
        <f t="shared" si="49"/>
        <v/>
      </c>
      <c r="CM57" s="20" t="s">
        <v>5</v>
      </c>
    </row>
    <row r="58" spans="1:91" s="18" customFormat="1" ht="25.5" x14ac:dyDescent="0.2">
      <c r="A58" s="45">
        <v>47</v>
      </c>
      <c r="B58" s="46" t="str">
        <f t="shared" si="45"/>
        <v/>
      </c>
      <c r="C58" s="67"/>
      <c r="D58" s="26"/>
      <c r="E58" s="70"/>
      <c r="F58" s="70"/>
      <c r="G58" s="193"/>
      <c r="H58" s="26"/>
      <c r="I58" s="191"/>
      <c r="J58" s="193"/>
      <c r="K58" s="27"/>
      <c r="L58" s="191"/>
      <c r="M58" s="27"/>
      <c r="N58" s="41"/>
      <c r="O58" s="27"/>
      <c r="P58" s="41"/>
      <c r="Q58" s="191"/>
      <c r="R58" s="191"/>
      <c r="S58" s="193"/>
      <c r="T58" s="193"/>
      <c r="U58" s="182"/>
      <c r="V58" s="191"/>
      <c r="W58" s="191"/>
      <c r="X58" s="193"/>
      <c r="Y58" s="193"/>
      <c r="Z58" s="193"/>
      <c r="AA58" s="193"/>
      <c r="AB58" s="193"/>
      <c r="AC58" s="193"/>
      <c r="AD58" s="193"/>
      <c r="AE58" s="193"/>
      <c r="AF58" s="193"/>
      <c r="AG58" s="193"/>
      <c r="AH58" s="193"/>
      <c r="AI58" s="193"/>
      <c r="AJ58" s="193"/>
      <c r="AK58" s="193"/>
      <c r="AL58" s="195"/>
      <c r="AM58" s="201"/>
      <c r="AN58" s="193"/>
      <c r="AO58" s="195"/>
      <c r="AP58" s="15"/>
      <c r="AQ58" s="16" t="str">
        <f t="shared" si="4"/>
        <v/>
      </c>
      <c r="AR58" s="16" t="str">
        <f t="shared" si="5"/>
        <v/>
      </c>
      <c r="AS58" s="16" t="str">
        <f t="shared" si="6"/>
        <v/>
      </c>
      <c r="AT58" s="16" t="str">
        <f t="shared" si="7"/>
        <v/>
      </c>
      <c r="AU58" s="16" t="str">
        <f t="shared" si="25"/>
        <v/>
      </c>
      <c r="AV58" s="16" t="str">
        <f t="shared" si="26"/>
        <v/>
      </c>
      <c r="AW58" s="16" t="str">
        <f t="shared" si="27"/>
        <v/>
      </c>
      <c r="AX58" s="16" t="str">
        <f t="shared" si="46"/>
        <v/>
      </c>
      <c r="AY58" s="16" t="str">
        <f t="shared" si="9"/>
        <v/>
      </c>
      <c r="AZ58" s="16" t="str">
        <f t="shared" si="28"/>
        <v/>
      </c>
      <c r="BA58" s="16" t="str">
        <f t="shared" si="10"/>
        <v/>
      </c>
      <c r="BB58" s="16" t="str">
        <f t="shared" si="11"/>
        <v/>
      </c>
      <c r="BC58" s="16" t="str">
        <f t="shared" si="12"/>
        <v/>
      </c>
      <c r="BD58" s="16" t="str">
        <f t="shared" si="13"/>
        <v/>
      </c>
      <c r="BE58" s="16" t="str">
        <f t="shared" si="29"/>
        <v/>
      </c>
      <c r="BF58" s="16" t="str">
        <f t="shared" si="30"/>
        <v/>
      </c>
      <c r="BG58" s="16" t="str">
        <f t="shared" si="31"/>
        <v/>
      </c>
      <c r="BH58" s="16" t="str">
        <f t="shared" si="32"/>
        <v/>
      </c>
      <c r="BI58" s="16" t="str">
        <f t="shared" si="33"/>
        <v/>
      </c>
      <c r="BJ58" s="16" t="str">
        <f t="shared" si="34"/>
        <v/>
      </c>
      <c r="BK58" s="16" t="str">
        <f t="shared" si="35"/>
        <v/>
      </c>
      <c r="BL58" s="16" t="str">
        <f t="shared" si="36"/>
        <v/>
      </c>
      <c r="BM58" s="16" t="str">
        <f t="shared" si="37"/>
        <v/>
      </c>
      <c r="BN58" s="16" t="str">
        <f t="shared" si="38"/>
        <v/>
      </c>
      <c r="BO58" s="65" t="str">
        <f t="shared" si="39"/>
        <v/>
      </c>
      <c r="BP58" s="65" t="str">
        <f t="shared" si="14"/>
        <v/>
      </c>
      <c r="BQ58" s="65" t="str">
        <f t="shared" si="15"/>
        <v/>
      </c>
      <c r="BR58" s="65" t="str">
        <f t="shared" si="16"/>
        <v/>
      </c>
      <c r="BS58" s="65" t="str">
        <f t="shared" si="17"/>
        <v/>
      </c>
      <c r="BT58" s="65" t="str">
        <f t="shared" si="18"/>
        <v/>
      </c>
      <c r="BU58" s="65" t="str">
        <f t="shared" si="19"/>
        <v/>
      </c>
      <c r="BV58" s="65" t="str">
        <f t="shared" si="20"/>
        <v/>
      </c>
      <c r="BW58" s="183" t="str">
        <f t="shared" si="40"/>
        <v/>
      </c>
      <c r="BX58" s="183" t="str">
        <f t="shared" si="41"/>
        <v/>
      </c>
      <c r="BY58" s="183" t="str">
        <f t="shared" si="42"/>
        <v/>
      </c>
      <c r="BZ58" s="183" t="str">
        <f t="shared" si="43"/>
        <v/>
      </c>
      <c r="CA58" s="16" t="str">
        <f t="shared" si="50"/>
        <v/>
      </c>
      <c r="CB58" s="16" t="str">
        <f t="shared" si="50"/>
        <v/>
      </c>
      <c r="CC58" s="16" t="str">
        <f t="shared" si="50"/>
        <v/>
      </c>
      <c r="CD58" s="17"/>
      <c r="CG58" s="37"/>
      <c r="CH58" s="37"/>
      <c r="CI58" s="37"/>
      <c r="CJ58" s="47" t="str">
        <f t="shared" si="47"/>
        <v/>
      </c>
      <c r="CK58" s="47" t="str">
        <f t="shared" si="48"/>
        <v/>
      </c>
      <c r="CL58" s="47" t="str">
        <f t="shared" si="49"/>
        <v/>
      </c>
      <c r="CM58" s="20" t="s">
        <v>5</v>
      </c>
    </row>
    <row r="59" spans="1:91" s="18" customFormat="1" ht="25.5" x14ac:dyDescent="0.2">
      <c r="A59" s="45">
        <v>48</v>
      </c>
      <c r="B59" s="46" t="str">
        <f t="shared" si="45"/>
        <v/>
      </c>
      <c r="C59" s="67"/>
      <c r="D59" s="26"/>
      <c r="E59" s="70"/>
      <c r="F59" s="70"/>
      <c r="G59" s="193"/>
      <c r="H59" s="26"/>
      <c r="I59" s="191"/>
      <c r="J59" s="193"/>
      <c r="K59" s="27"/>
      <c r="L59" s="191"/>
      <c r="M59" s="27"/>
      <c r="N59" s="41"/>
      <c r="O59" s="27"/>
      <c r="P59" s="41"/>
      <c r="Q59" s="191"/>
      <c r="R59" s="191"/>
      <c r="S59" s="193"/>
      <c r="T59" s="193"/>
      <c r="U59" s="182"/>
      <c r="V59" s="191"/>
      <c r="W59" s="191"/>
      <c r="X59" s="193"/>
      <c r="Y59" s="193"/>
      <c r="Z59" s="193"/>
      <c r="AA59" s="193"/>
      <c r="AB59" s="193"/>
      <c r="AC59" s="193"/>
      <c r="AD59" s="193"/>
      <c r="AE59" s="193"/>
      <c r="AF59" s="193"/>
      <c r="AG59" s="193"/>
      <c r="AH59" s="193"/>
      <c r="AI59" s="193"/>
      <c r="AJ59" s="193"/>
      <c r="AK59" s="193"/>
      <c r="AL59" s="195"/>
      <c r="AM59" s="201"/>
      <c r="AN59" s="193"/>
      <c r="AO59" s="195"/>
      <c r="AP59" s="15"/>
      <c r="AQ59" s="16" t="str">
        <f t="shared" si="4"/>
        <v/>
      </c>
      <c r="AR59" s="16" t="str">
        <f t="shared" si="5"/>
        <v/>
      </c>
      <c r="AS59" s="16" t="str">
        <f t="shared" si="6"/>
        <v/>
      </c>
      <c r="AT59" s="16" t="str">
        <f t="shared" si="7"/>
        <v/>
      </c>
      <c r="AU59" s="16" t="str">
        <f t="shared" si="25"/>
        <v/>
      </c>
      <c r="AV59" s="16" t="str">
        <f t="shared" si="26"/>
        <v/>
      </c>
      <c r="AW59" s="16" t="str">
        <f t="shared" si="27"/>
        <v/>
      </c>
      <c r="AX59" s="16" t="str">
        <f t="shared" si="46"/>
        <v/>
      </c>
      <c r="AY59" s="16" t="str">
        <f t="shared" si="9"/>
        <v/>
      </c>
      <c r="AZ59" s="16" t="str">
        <f t="shared" si="28"/>
        <v/>
      </c>
      <c r="BA59" s="16" t="str">
        <f t="shared" si="10"/>
        <v/>
      </c>
      <c r="BB59" s="16" t="str">
        <f t="shared" si="11"/>
        <v/>
      </c>
      <c r="BC59" s="16" t="str">
        <f t="shared" si="12"/>
        <v/>
      </c>
      <c r="BD59" s="16" t="str">
        <f t="shared" si="13"/>
        <v/>
      </c>
      <c r="BE59" s="16" t="str">
        <f t="shared" si="29"/>
        <v/>
      </c>
      <c r="BF59" s="16" t="str">
        <f t="shared" si="30"/>
        <v/>
      </c>
      <c r="BG59" s="16" t="str">
        <f t="shared" si="31"/>
        <v/>
      </c>
      <c r="BH59" s="16" t="str">
        <f t="shared" si="32"/>
        <v/>
      </c>
      <c r="BI59" s="16" t="str">
        <f t="shared" si="33"/>
        <v/>
      </c>
      <c r="BJ59" s="16" t="str">
        <f t="shared" si="34"/>
        <v/>
      </c>
      <c r="BK59" s="16" t="str">
        <f t="shared" si="35"/>
        <v/>
      </c>
      <c r="BL59" s="16" t="str">
        <f t="shared" si="36"/>
        <v/>
      </c>
      <c r="BM59" s="16" t="str">
        <f t="shared" si="37"/>
        <v/>
      </c>
      <c r="BN59" s="16" t="str">
        <f t="shared" si="38"/>
        <v/>
      </c>
      <c r="BO59" s="65" t="str">
        <f t="shared" si="39"/>
        <v/>
      </c>
      <c r="BP59" s="65" t="str">
        <f t="shared" si="14"/>
        <v/>
      </c>
      <c r="BQ59" s="65" t="str">
        <f t="shared" si="15"/>
        <v/>
      </c>
      <c r="BR59" s="65" t="str">
        <f t="shared" si="16"/>
        <v/>
      </c>
      <c r="BS59" s="65" t="str">
        <f t="shared" si="17"/>
        <v/>
      </c>
      <c r="BT59" s="65" t="str">
        <f t="shared" si="18"/>
        <v/>
      </c>
      <c r="BU59" s="65" t="str">
        <f t="shared" si="19"/>
        <v/>
      </c>
      <c r="BV59" s="65" t="str">
        <f t="shared" si="20"/>
        <v/>
      </c>
      <c r="BW59" s="183" t="str">
        <f t="shared" si="40"/>
        <v/>
      </c>
      <c r="BX59" s="183" t="str">
        <f t="shared" si="41"/>
        <v/>
      </c>
      <c r="BY59" s="183" t="str">
        <f t="shared" si="42"/>
        <v/>
      </c>
      <c r="BZ59" s="183" t="str">
        <f t="shared" si="43"/>
        <v/>
      </c>
      <c r="CA59" s="16" t="str">
        <f t="shared" si="50"/>
        <v/>
      </c>
      <c r="CB59" s="16" t="str">
        <f t="shared" si="50"/>
        <v/>
      </c>
      <c r="CC59" s="16" t="str">
        <f t="shared" si="50"/>
        <v/>
      </c>
      <c r="CD59" s="17"/>
      <c r="CG59" s="37"/>
      <c r="CH59" s="37"/>
      <c r="CI59" s="37"/>
      <c r="CJ59" s="47" t="str">
        <f t="shared" si="47"/>
        <v/>
      </c>
      <c r="CK59" s="47" t="str">
        <f t="shared" si="48"/>
        <v/>
      </c>
      <c r="CL59" s="47" t="str">
        <f t="shared" si="49"/>
        <v/>
      </c>
      <c r="CM59" s="20" t="s">
        <v>5</v>
      </c>
    </row>
    <row r="60" spans="1:91" s="18" customFormat="1" ht="25.5" x14ac:dyDescent="0.2">
      <c r="A60" s="45">
        <v>49</v>
      </c>
      <c r="B60" s="46" t="str">
        <f t="shared" si="45"/>
        <v/>
      </c>
      <c r="C60" s="67"/>
      <c r="D60" s="26"/>
      <c r="E60" s="70"/>
      <c r="F60" s="70"/>
      <c r="G60" s="193"/>
      <c r="H60" s="26"/>
      <c r="I60" s="191"/>
      <c r="J60" s="193"/>
      <c r="K60" s="27"/>
      <c r="L60" s="191"/>
      <c r="M60" s="27"/>
      <c r="N60" s="41"/>
      <c r="O60" s="27"/>
      <c r="P60" s="41"/>
      <c r="Q60" s="191"/>
      <c r="R60" s="191"/>
      <c r="S60" s="193"/>
      <c r="T60" s="193"/>
      <c r="U60" s="182"/>
      <c r="V60" s="191"/>
      <c r="W60" s="191"/>
      <c r="X60" s="193"/>
      <c r="Y60" s="193"/>
      <c r="Z60" s="193"/>
      <c r="AA60" s="193"/>
      <c r="AB60" s="193"/>
      <c r="AC60" s="193"/>
      <c r="AD60" s="193"/>
      <c r="AE60" s="193"/>
      <c r="AF60" s="193"/>
      <c r="AG60" s="193"/>
      <c r="AH60" s="193"/>
      <c r="AI60" s="193"/>
      <c r="AJ60" s="193"/>
      <c r="AK60" s="193"/>
      <c r="AL60" s="195"/>
      <c r="AM60" s="201"/>
      <c r="AN60" s="193"/>
      <c r="AO60" s="195"/>
      <c r="AP60" s="15"/>
      <c r="AQ60" s="16" t="str">
        <f t="shared" si="4"/>
        <v/>
      </c>
      <c r="AR60" s="16" t="str">
        <f t="shared" si="5"/>
        <v/>
      </c>
      <c r="AS60" s="16" t="str">
        <f t="shared" si="6"/>
        <v/>
      </c>
      <c r="AT60" s="16" t="str">
        <f t="shared" si="7"/>
        <v/>
      </c>
      <c r="AU60" s="16" t="str">
        <f t="shared" si="25"/>
        <v/>
      </c>
      <c r="AV60" s="16" t="str">
        <f t="shared" si="26"/>
        <v/>
      </c>
      <c r="AW60" s="16" t="str">
        <f t="shared" si="27"/>
        <v/>
      </c>
      <c r="AX60" s="16" t="str">
        <f t="shared" si="46"/>
        <v/>
      </c>
      <c r="AY60" s="16" t="str">
        <f t="shared" si="9"/>
        <v/>
      </c>
      <c r="AZ60" s="16" t="str">
        <f t="shared" si="28"/>
        <v/>
      </c>
      <c r="BA60" s="16" t="str">
        <f t="shared" si="10"/>
        <v/>
      </c>
      <c r="BB60" s="16" t="str">
        <f t="shared" si="11"/>
        <v/>
      </c>
      <c r="BC60" s="16" t="str">
        <f t="shared" si="12"/>
        <v/>
      </c>
      <c r="BD60" s="16" t="str">
        <f t="shared" si="13"/>
        <v/>
      </c>
      <c r="BE60" s="16" t="str">
        <f t="shared" si="29"/>
        <v/>
      </c>
      <c r="BF60" s="16" t="str">
        <f t="shared" si="30"/>
        <v/>
      </c>
      <c r="BG60" s="16" t="str">
        <f t="shared" si="31"/>
        <v/>
      </c>
      <c r="BH60" s="16" t="str">
        <f t="shared" si="32"/>
        <v/>
      </c>
      <c r="BI60" s="16" t="str">
        <f t="shared" si="33"/>
        <v/>
      </c>
      <c r="BJ60" s="16" t="str">
        <f t="shared" si="34"/>
        <v/>
      </c>
      <c r="BK60" s="16" t="str">
        <f t="shared" si="35"/>
        <v/>
      </c>
      <c r="BL60" s="16" t="str">
        <f t="shared" si="36"/>
        <v/>
      </c>
      <c r="BM60" s="16" t="str">
        <f t="shared" si="37"/>
        <v/>
      </c>
      <c r="BN60" s="16" t="str">
        <f t="shared" si="38"/>
        <v/>
      </c>
      <c r="BO60" s="65" t="str">
        <f t="shared" si="39"/>
        <v/>
      </c>
      <c r="BP60" s="65" t="str">
        <f t="shared" si="14"/>
        <v/>
      </c>
      <c r="BQ60" s="65" t="str">
        <f t="shared" si="15"/>
        <v/>
      </c>
      <c r="BR60" s="65" t="str">
        <f t="shared" si="16"/>
        <v/>
      </c>
      <c r="BS60" s="65" t="str">
        <f t="shared" si="17"/>
        <v/>
      </c>
      <c r="BT60" s="65" t="str">
        <f t="shared" si="18"/>
        <v/>
      </c>
      <c r="BU60" s="65" t="str">
        <f t="shared" si="19"/>
        <v/>
      </c>
      <c r="BV60" s="65" t="str">
        <f t="shared" si="20"/>
        <v/>
      </c>
      <c r="BW60" s="183" t="str">
        <f t="shared" si="40"/>
        <v/>
      </c>
      <c r="BX60" s="183" t="str">
        <f t="shared" si="41"/>
        <v/>
      </c>
      <c r="BY60" s="183" t="str">
        <f t="shared" si="42"/>
        <v/>
      </c>
      <c r="BZ60" s="183" t="str">
        <f t="shared" si="43"/>
        <v/>
      </c>
      <c r="CA60" s="16" t="str">
        <f t="shared" si="50"/>
        <v/>
      </c>
      <c r="CB60" s="16" t="str">
        <f t="shared" si="50"/>
        <v/>
      </c>
      <c r="CC60" s="16" t="str">
        <f t="shared" si="50"/>
        <v/>
      </c>
      <c r="CD60" s="17"/>
      <c r="CG60" s="37"/>
      <c r="CH60" s="37"/>
      <c r="CI60" s="37"/>
      <c r="CJ60" s="47" t="str">
        <f t="shared" si="47"/>
        <v/>
      </c>
      <c r="CK60" s="47" t="str">
        <f t="shared" si="48"/>
        <v/>
      </c>
      <c r="CL60" s="47" t="str">
        <f t="shared" si="49"/>
        <v/>
      </c>
      <c r="CM60" s="20" t="s">
        <v>5</v>
      </c>
    </row>
    <row r="61" spans="1:91" s="18" customFormat="1" ht="25.5" x14ac:dyDescent="0.2">
      <c r="A61" s="45">
        <v>50</v>
      </c>
      <c r="B61" s="46" t="str">
        <f t="shared" si="45"/>
        <v/>
      </c>
      <c r="C61" s="67"/>
      <c r="D61" s="26"/>
      <c r="E61" s="70"/>
      <c r="F61" s="70"/>
      <c r="G61" s="193"/>
      <c r="H61" s="26"/>
      <c r="I61" s="191"/>
      <c r="J61" s="193"/>
      <c r="K61" s="27"/>
      <c r="L61" s="191"/>
      <c r="M61" s="27"/>
      <c r="N61" s="41"/>
      <c r="O61" s="27"/>
      <c r="P61" s="41"/>
      <c r="Q61" s="191"/>
      <c r="R61" s="191"/>
      <c r="S61" s="193"/>
      <c r="T61" s="193"/>
      <c r="U61" s="182"/>
      <c r="V61" s="191"/>
      <c r="W61" s="191"/>
      <c r="X61" s="193"/>
      <c r="Y61" s="193"/>
      <c r="Z61" s="193"/>
      <c r="AA61" s="193"/>
      <c r="AB61" s="193"/>
      <c r="AC61" s="193"/>
      <c r="AD61" s="193"/>
      <c r="AE61" s="193"/>
      <c r="AF61" s="193"/>
      <c r="AG61" s="193"/>
      <c r="AH61" s="193"/>
      <c r="AI61" s="193"/>
      <c r="AJ61" s="193"/>
      <c r="AK61" s="193"/>
      <c r="AL61" s="195"/>
      <c r="AM61" s="201"/>
      <c r="AN61" s="193"/>
      <c r="AO61" s="195"/>
      <c r="AP61" s="15"/>
      <c r="AQ61" s="16" t="str">
        <f t="shared" si="4"/>
        <v/>
      </c>
      <c r="AR61" s="16" t="str">
        <f t="shared" si="5"/>
        <v/>
      </c>
      <c r="AS61" s="16" t="str">
        <f t="shared" si="6"/>
        <v/>
      </c>
      <c r="AT61" s="16" t="str">
        <f t="shared" si="7"/>
        <v/>
      </c>
      <c r="AU61" s="16" t="str">
        <f t="shared" si="25"/>
        <v/>
      </c>
      <c r="AV61" s="16" t="str">
        <f t="shared" si="26"/>
        <v/>
      </c>
      <c r="AW61" s="16" t="str">
        <f t="shared" si="27"/>
        <v/>
      </c>
      <c r="AX61" s="16" t="str">
        <f t="shared" si="46"/>
        <v/>
      </c>
      <c r="AY61" s="16" t="str">
        <f t="shared" si="9"/>
        <v/>
      </c>
      <c r="AZ61" s="16" t="str">
        <f t="shared" si="28"/>
        <v/>
      </c>
      <c r="BA61" s="16" t="str">
        <f t="shared" si="10"/>
        <v/>
      </c>
      <c r="BB61" s="16" t="str">
        <f t="shared" si="11"/>
        <v/>
      </c>
      <c r="BC61" s="16" t="str">
        <f t="shared" si="12"/>
        <v/>
      </c>
      <c r="BD61" s="16" t="str">
        <f t="shared" si="13"/>
        <v/>
      </c>
      <c r="BE61" s="16" t="str">
        <f t="shared" si="29"/>
        <v/>
      </c>
      <c r="BF61" s="16" t="str">
        <f t="shared" si="30"/>
        <v/>
      </c>
      <c r="BG61" s="16" t="str">
        <f t="shared" si="31"/>
        <v/>
      </c>
      <c r="BH61" s="16" t="str">
        <f t="shared" si="32"/>
        <v/>
      </c>
      <c r="BI61" s="16" t="str">
        <f t="shared" si="33"/>
        <v/>
      </c>
      <c r="BJ61" s="16" t="str">
        <f t="shared" si="34"/>
        <v/>
      </c>
      <c r="BK61" s="16" t="str">
        <f t="shared" si="35"/>
        <v/>
      </c>
      <c r="BL61" s="16" t="str">
        <f t="shared" si="36"/>
        <v/>
      </c>
      <c r="BM61" s="16" t="str">
        <f t="shared" si="37"/>
        <v/>
      </c>
      <c r="BN61" s="16" t="str">
        <f t="shared" si="38"/>
        <v/>
      </c>
      <c r="BO61" s="65" t="str">
        <f t="shared" si="39"/>
        <v/>
      </c>
      <c r="BP61" s="65" t="str">
        <f t="shared" si="14"/>
        <v/>
      </c>
      <c r="BQ61" s="65" t="str">
        <f t="shared" si="15"/>
        <v/>
      </c>
      <c r="BR61" s="65" t="str">
        <f t="shared" si="16"/>
        <v/>
      </c>
      <c r="BS61" s="65" t="str">
        <f t="shared" si="17"/>
        <v/>
      </c>
      <c r="BT61" s="65" t="str">
        <f t="shared" si="18"/>
        <v/>
      </c>
      <c r="BU61" s="65" t="str">
        <f t="shared" si="19"/>
        <v/>
      </c>
      <c r="BV61" s="65" t="str">
        <f t="shared" si="20"/>
        <v/>
      </c>
      <c r="BW61" s="183" t="str">
        <f t="shared" si="40"/>
        <v/>
      </c>
      <c r="BX61" s="183" t="str">
        <f t="shared" si="41"/>
        <v/>
      </c>
      <c r="BY61" s="183" t="str">
        <f t="shared" si="42"/>
        <v/>
      </c>
      <c r="BZ61" s="183" t="str">
        <f t="shared" si="43"/>
        <v/>
      </c>
      <c r="CA61" s="16" t="str">
        <f t="shared" si="50"/>
        <v/>
      </c>
      <c r="CB61" s="16" t="str">
        <f t="shared" si="50"/>
        <v/>
      </c>
      <c r="CC61" s="16" t="str">
        <f t="shared" si="50"/>
        <v/>
      </c>
      <c r="CD61" s="17"/>
      <c r="CG61" s="37"/>
      <c r="CH61" s="37"/>
      <c r="CI61" s="37"/>
      <c r="CJ61" s="47" t="str">
        <f t="shared" si="47"/>
        <v/>
      </c>
      <c r="CK61" s="47" t="str">
        <f t="shared" si="48"/>
        <v/>
      </c>
      <c r="CL61" s="47" t="str">
        <f t="shared" si="49"/>
        <v/>
      </c>
      <c r="CM61" s="20" t="s">
        <v>5</v>
      </c>
    </row>
    <row r="62" spans="1:91" s="18" customFormat="1" ht="25.5" x14ac:dyDescent="0.2">
      <c r="A62" s="45">
        <v>51</v>
      </c>
      <c r="B62" s="46" t="str">
        <f t="shared" si="45"/>
        <v/>
      </c>
      <c r="C62" s="67"/>
      <c r="D62" s="26"/>
      <c r="E62" s="70"/>
      <c r="F62" s="70"/>
      <c r="G62" s="193"/>
      <c r="H62" s="26"/>
      <c r="I62" s="191"/>
      <c r="J62" s="193"/>
      <c r="K62" s="27"/>
      <c r="L62" s="191"/>
      <c r="M62" s="27"/>
      <c r="N62" s="41"/>
      <c r="O62" s="27"/>
      <c r="P62" s="41"/>
      <c r="Q62" s="191"/>
      <c r="R62" s="191"/>
      <c r="S62" s="193"/>
      <c r="T62" s="193"/>
      <c r="U62" s="182"/>
      <c r="V62" s="191"/>
      <c r="W62" s="191"/>
      <c r="X62" s="193"/>
      <c r="Y62" s="193"/>
      <c r="Z62" s="193"/>
      <c r="AA62" s="193"/>
      <c r="AB62" s="193"/>
      <c r="AC62" s="193"/>
      <c r="AD62" s="193"/>
      <c r="AE62" s="193"/>
      <c r="AF62" s="193"/>
      <c r="AG62" s="193"/>
      <c r="AH62" s="193"/>
      <c r="AI62" s="193"/>
      <c r="AJ62" s="193"/>
      <c r="AK62" s="193"/>
      <c r="AL62" s="195"/>
      <c r="AM62" s="201"/>
      <c r="AN62" s="193"/>
      <c r="AO62" s="195"/>
      <c r="AP62" s="15"/>
      <c r="AQ62" s="16" t="str">
        <f t="shared" si="4"/>
        <v/>
      </c>
      <c r="AR62" s="16" t="str">
        <f t="shared" si="5"/>
        <v/>
      </c>
      <c r="AS62" s="16" t="str">
        <f t="shared" si="6"/>
        <v/>
      </c>
      <c r="AT62" s="16" t="str">
        <f t="shared" si="7"/>
        <v/>
      </c>
      <c r="AU62" s="16" t="str">
        <f t="shared" si="25"/>
        <v/>
      </c>
      <c r="AV62" s="16" t="str">
        <f t="shared" si="26"/>
        <v/>
      </c>
      <c r="AW62" s="16" t="str">
        <f t="shared" si="27"/>
        <v/>
      </c>
      <c r="AX62" s="16" t="str">
        <f t="shared" si="46"/>
        <v/>
      </c>
      <c r="AY62" s="16" t="str">
        <f t="shared" si="9"/>
        <v/>
      </c>
      <c r="AZ62" s="16" t="str">
        <f t="shared" si="28"/>
        <v/>
      </c>
      <c r="BA62" s="16" t="str">
        <f t="shared" si="10"/>
        <v/>
      </c>
      <c r="BB62" s="16" t="str">
        <f t="shared" si="11"/>
        <v/>
      </c>
      <c r="BC62" s="16" t="str">
        <f t="shared" si="12"/>
        <v/>
      </c>
      <c r="BD62" s="16" t="str">
        <f t="shared" si="13"/>
        <v/>
      </c>
      <c r="BE62" s="16" t="str">
        <f t="shared" si="29"/>
        <v/>
      </c>
      <c r="BF62" s="16" t="str">
        <f t="shared" si="30"/>
        <v/>
      </c>
      <c r="BG62" s="16" t="str">
        <f t="shared" si="31"/>
        <v/>
      </c>
      <c r="BH62" s="16" t="str">
        <f t="shared" si="32"/>
        <v/>
      </c>
      <c r="BI62" s="16" t="str">
        <f t="shared" si="33"/>
        <v/>
      </c>
      <c r="BJ62" s="16" t="str">
        <f t="shared" si="34"/>
        <v/>
      </c>
      <c r="BK62" s="16" t="str">
        <f t="shared" si="35"/>
        <v/>
      </c>
      <c r="BL62" s="16" t="str">
        <f t="shared" si="36"/>
        <v/>
      </c>
      <c r="BM62" s="16" t="str">
        <f t="shared" si="37"/>
        <v/>
      </c>
      <c r="BN62" s="16" t="str">
        <f t="shared" si="38"/>
        <v/>
      </c>
      <c r="BO62" s="65" t="str">
        <f t="shared" si="39"/>
        <v/>
      </c>
      <c r="BP62" s="65" t="str">
        <f t="shared" si="14"/>
        <v/>
      </c>
      <c r="BQ62" s="65" t="str">
        <f t="shared" si="15"/>
        <v/>
      </c>
      <c r="BR62" s="65" t="str">
        <f t="shared" si="16"/>
        <v/>
      </c>
      <c r="BS62" s="65" t="str">
        <f t="shared" si="17"/>
        <v/>
      </c>
      <c r="BT62" s="65" t="str">
        <f t="shared" si="18"/>
        <v/>
      </c>
      <c r="BU62" s="65" t="str">
        <f t="shared" si="19"/>
        <v/>
      </c>
      <c r="BV62" s="65" t="str">
        <f t="shared" si="20"/>
        <v/>
      </c>
      <c r="BW62" s="183" t="str">
        <f t="shared" si="40"/>
        <v/>
      </c>
      <c r="BX62" s="183" t="str">
        <f t="shared" si="41"/>
        <v/>
      </c>
      <c r="BY62" s="183" t="str">
        <f t="shared" si="42"/>
        <v/>
      </c>
      <c r="BZ62" s="183" t="str">
        <f t="shared" si="43"/>
        <v/>
      </c>
      <c r="CA62" s="16" t="str">
        <f t="shared" si="50"/>
        <v/>
      </c>
      <c r="CB62" s="16" t="str">
        <f t="shared" si="50"/>
        <v/>
      </c>
      <c r="CC62" s="16" t="str">
        <f t="shared" si="50"/>
        <v/>
      </c>
      <c r="CD62" s="17"/>
      <c r="CG62" s="37"/>
      <c r="CH62" s="37"/>
      <c r="CI62" s="37"/>
      <c r="CJ62" s="47" t="str">
        <f t="shared" si="47"/>
        <v/>
      </c>
      <c r="CK62" s="47" t="str">
        <f t="shared" si="48"/>
        <v/>
      </c>
      <c r="CL62" s="47" t="str">
        <f t="shared" si="49"/>
        <v/>
      </c>
      <c r="CM62" s="20" t="s">
        <v>5</v>
      </c>
    </row>
    <row r="63" spans="1:91" s="18" customFormat="1" ht="25.5" x14ac:dyDescent="0.2">
      <c r="A63" s="45">
        <v>52</v>
      </c>
      <c r="B63" s="46" t="str">
        <f t="shared" si="45"/>
        <v/>
      </c>
      <c r="C63" s="67"/>
      <c r="D63" s="26"/>
      <c r="E63" s="70"/>
      <c r="F63" s="70"/>
      <c r="G63" s="193"/>
      <c r="H63" s="26"/>
      <c r="I63" s="191"/>
      <c r="J63" s="193"/>
      <c r="K63" s="27"/>
      <c r="L63" s="191"/>
      <c r="M63" s="27"/>
      <c r="N63" s="41"/>
      <c r="O63" s="27"/>
      <c r="P63" s="41"/>
      <c r="Q63" s="191"/>
      <c r="R63" s="191"/>
      <c r="S63" s="193"/>
      <c r="T63" s="193"/>
      <c r="U63" s="182"/>
      <c r="V63" s="191"/>
      <c r="W63" s="191"/>
      <c r="X63" s="193"/>
      <c r="Y63" s="193"/>
      <c r="Z63" s="193"/>
      <c r="AA63" s="193"/>
      <c r="AB63" s="193"/>
      <c r="AC63" s="193"/>
      <c r="AD63" s="193"/>
      <c r="AE63" s="193"/>
      <c r="AF63" s="193"/>
      <c r="AG63" s="193"/>
      <c r="AH63" s="193"/>
      <c r="AI63" s="193"/>
      <c r="AJ63" s="193"/>
      <c r="AK63" s="193"/>
      <c r="AL63" s="195"/>
      <c r="AM63" s="201"/>
      <c r="AN63" s="193"/>
      <c r="AO63" s="195"/>
      <c r="AP63" s="15"/>
      <c r="AQ63" s="16" t="str">
        <f t="shared" si="4"/>
        <v/>
      </c>
      <c r="AR63" s="16" t="str">
        <f t="shared" si="5"/>
        <v/>
      </c>
      <c r="AS63" s="16" t="str">
        <f t="shared" si="6"/>
        <v/>
      </c>
      <c r="AT63" s="16" t="str">
        <f t="shared" si="7"/>
        <v/>
      </c>
      <c r="AU63" s="16" t="str">
        <f t="shared" si="25"/>
        <v/>
      </c>
      <c r="AV63" s="16" t="str">
        <f t="shared" si="26"/>
        <v/>
      </c>
      <c r="AW63" s="16" t="str">
        <f t="shared" si="27"/>
        <v/>
      </c>
      <c r="AX63" s="16" t="str">
        <f t="shared" si="46"/>
        <v/>
      </c>
      <c r="AY63" s="16" t="str">
        <f t="shared" si="9"/>
        <v/>
      </c>
      <c r="AZ63" s="16" t="str">
        <f t="shared" si="28"/>
        <v/>
      </c>
      <c r="BA63" s="16" t="str">
        <f t="shared" si="10"/>
        <v/>
      </c>
      <c r="BB63" s="16" t="str">
        <f t="shared" si="11"/>
        <v/>
      </c>
      <c r="BC63" s="16" t="str">
        <f t="shared" si="12"/>
        <v/>
      </c>
      <c r="BD63" s="16" t="str">
        <f t="shared" si="13"/>
        <v/>
      </c>
      <c r="BE63" s="16" t="str">
        <f t="shared" si="29"/>
        <v/>
      </c>
      <c r="BF63" s="16" t="str">
        <f t="shared" si="30"/>
        <v/>
      </c>
      <c r="BG63" s="16" t="str">
        <f t="shared" si="31"/>
        <v/>
      </c>
      <c r="BH63" s="16" t="str">
        <f t="shared" si="32"/>
        <v/>
      </c>
      <c r="BI63" s="16" t="str">
        <f t="shared" si="33"/>
        <v/>
      </c>
      <c r="BJ63" s="16" t="str">
        <f t="shared" si="34"/>
        <v/>
      </c>
      <c r="BK63" s="16" t="str">
        <f t="shared" si="35"/>
        <v/>
      </c>
      <c r="BL63" s="16" t="str">
        <f t="shared" si="36"/>
        <v/>
      </c>
      <c r="BM63" s="16" t="str">
        <f t="shared" si="37"/>
        <v/>
      </c>
      <c r="BN63" s="16" t="str">
        <f t="shared" si="38"/>
        <v/>
      </c>
      <c r="BO63" s="65" t="str">
        <f t="shared" si="39"/>
        <v/>
      </c>
      <c r="BP63" s="65" t="str">
        <f t="shared" si="14"/>
        <v/>
      </c>
      <c r="BQ63" s="65" t="str">
        <f t="shared" si="15"/>
        <v/>
      </c>
      <c r="BR63" s="65" t="str">
        <f t="shared" si="16"/>
        <v/>
      </c>
      <c r="BS63" s="65" t="str">
        <f t="shared" si="17"/>
        <v/>
      </c>
      <c r="BT63" s="65" t="str">
        <f t="shared" si="18"/>
        <v/>
      </c>
      <c r="BU63" s="65" t="str">
        <f t="shared" si="19"/>
        <v/>
      </c>
      <c r="BV63" s="65" t="str">
        <f t="shared" si="20"/>
        <v/>
      </c>
      <c r="BW63" s="183" t="str">
        <f t="shared" si="40"/>
        <v/>
      </c>
      <c r="BX63" s="183" t="str">
        <f t="shared" si="41"/>
        <v/>
      </c>
      <c r="BY63" s="183" t="str">
        <f t="shared" si="42"/>
        <v/>
      </c>
      <c r="BZ63" s="183" t="str">
        <f t="shared" si="43"/>
        <v/>
      </c>
      <c r="CA63" s="16" t="str">
        <f t="shared" si="50"/>
        <v/>
      </c>
      <c r="CB63" s="16" t="str">
        <f t="shared" si="50"/>
        <v/>
      </c>
      <c r="CC63" s="16" t="str">
        <f t="shared" si="50"/>
        <v/>
      </c>
      <c r="CD63" s="17"/>
      <c r="CG63" s="37"/>
      <c r="CH63" s="37"/>
      <c r="CI63" s="37"/>
      <c r="CJ63" s="47" t="str">
        <f t="shared" si="47"/>
        <v/>
      </c>
      <c r="CK63" s="47" t="str">
        <f t="shared" si="48"/>
        <v/>
      </c>
      <c r="CL63" s="47" t="str">
        <f t="shared" si="49"/>
        <v/>
      </c>
      <c r="CM63" s="20" t="s">
        <v>5</v>
      </c>
    </row>
    <row r="64" spans="1:91" s="18" customFormat="1" ht="25.5" x14ac:dyDescent="0.2">
      <c r="A64" s="45">
        <v>53</v>
      </c>
      <c r="B64" s="46" t="str">
        <f t="shared" si="45"/>
        <v/>
      </c>
      <c r="C64" s="67"/>
      <c r="D64" s="26"/>
      <c r="E64" s="70"/>
      <c r="F64" s="70"/>
      <c r="G64" s="193"/>
      <c r="H64" s="26"/>
      <c r="I64" s="191"/>
      <c r="J64" s="193"/>
      <c r="K64" s="27"/>
      <c r="L64" s="191"/>
      <c r="M64" s="27"/>
      <c r="N64" s="41"/>
      <c r="O64" s="27"/>
      <c r="P64" s="41"/>
      <c r="Q64" s="191"/>
      <c r="R64" s="191"/>
      <c r="S64" s="193"/>
      <c r="T64" s="193"/>
      <c r="U64" s="182"/>
      <c r="V64" s="191"/>
      <c r="W64" s="191"/>
      <c r="X64" s="193"/>
      <c r="Y64" s="193"/>
      <c r="Z64" s="193"/>
      <c r="AA64" s="193"/>
      <c r="AB64" s="193"/>
      <c r="AC64" s="193"/>
      <c r="AD64" s="193"/>
      <c r="AE64" s="193"/>
      <c r="AF64" s="193"/>
      <c r="AG64" s="193"/>
      <c r="AH64" s="193"/>
      <c r="AI64" s="193"/>
      <c r="AJ64" s="193"/>
      <c r="AK64" s="193"/>
      <c r="AL64" s="195"/>
      <c r="AM64" s="201"/>
      <c r="AN64" s="193"/>
      <c r="AO64" s="195"/>
      <c r="AP64" s="15"/>
      <c r="AQ64" s="16" t="str">
        <f t="shared" si="4"/>
        <v/>
      </c>
      <c r="AR64" s="16" t="str">
        <f t="shared" si="5"/>
        <v/>
      </c>
      <c r="AS64" s="16" t="str">
        <f t="shared" si="6"/>
        <v/>
      </c>
      <c r="AT64" s="16" t="str">
        <f t="shared" si="7"/>
        <v/>
      </c>
      <c r="AU64" s="16" t="str">
        <f t="shared" si="25"/>
        <v/>
      </c>
      <c r="AV64" s="16" t="str">
        <f t="shared" si="26"/>
        <v/>
      </c>
      <c r="AW64" s="16" t="str">
        <f t="shared" si="27"/>
        <v/>
      </c>
      <c r="AX64" s="16" t="str">
        <f t="shared" si="46"/>
        <v/>
      </c>
      <c r="AY64" s="16" t="str">
        <f t="shared" si="9"/>
        <v/>
      </c>
      <c r="AZ64" s="16" t="str">
        <f t="shared" si="28"/>
        <v/>
      </c>
      <c r="BA64" s="16" t="str">
        <f t="shared" si="10"/>
        <v/>
      </c>
      <c r="BB64" s="16" t="str">
        <f t="shared" si="11"/>
        <v/>
      </c>
      <c r="BC64" s="16" t="str">
        <f t="shared" si="12"/>
        <v/>
      </c>
      <c r="BD64" s="16" t="str">
        <f t="shared" si="13"/>
        <v/>
      </c>
      <c r="BE64" s="16" t="str">
        <f t="shared" si="29"/>
        <v/>
      </c>
      <c r="BF64" s="16" t="str">
        <f t="shared" si="30"/>
        <v/>
      </c>
      <c r="BG64" s="16" t="str">
        <f t="shared" si="31"/>
        <v/>
      </c>
      <c r="BH64" s="16" t="str">
        <f t="shared" si="32"/>
        <v/>
      </c>
      <c r="BI64" s="16" t="str">
        <f t="shared" si="33"/>
        <v/>
      </c>
      <c r="BJ64" s="16" t="str">
        <f t="shared" si="34"/>
        <v/>
      </c>
      <c r="BK64" s="16" t="str">
        <f t="shared" si="35"/>
        <v/>
      </c>
      <c r="BL64" s="16" t="str">
        <f t="shared" si="36"/>
        <v/>
      </c>
      <c r="BM64" s="16" t="str">
        <f t="shared" si="37"/>
        <v/>
      </c>
      <c r="BN64" s="16" t="str">
        <f t="shared" si="38"/>
        <v/>
      </c>
      <c r="BO64" s="65" t="str">
        <f t="shared" si="39"/>
        <v/>
      </c>
      <c r="BP64" s="65" t="str">
        <f t="shared" si="14"/>
        <v/>
      </c>
      <c r="BQ64" s="65" t="str">
        <f t="shared" si="15"/>
        <v/>
      </c>
      <c r="BR64" s="65" t="str">
        <f t="shared" si="16"/>
        <v/>
      </c>
      <c r="BS64" s="65" t="str">
        <f t="shared" si="17"/>
        <v/>
      </c>
      <c r="BT64" s="65" t="str">
        <f t="shared" si="18"/>
        <v/>
      </c>
      <c r="BU64" s="65" t="str">
        <f t="shared" si="19"/>
        <v/>
      </c>
      <c r="BV64" s="65" t="str">
        <f t="shared" si="20"/>
        <v/>
      </c>
      <c r="BW64" s="183" t="str">
        <f t="shared" si="40"/>
        <v/>
      </c>
      <c r="BX64" s="183" t="str">
        <f t="shared" si="41"/>
        <v/>
      </c>
      <c r="BY64" s="183" t="str">
        <f t="shared" si="42"/>
        <v/>
      </c>
      <c r="BZ64" s="183" t="str">
        <f t="shared" si="43"/>
        <v/>
      </c>
      <c r="CA64" s="16" t="str">
        <f t="shared" si="50"/>
        <v/>
      </c>
      <c r="CB64" s="16" t="str">
        <f t="shared" si="50"/>
        <v/>
      </c>
      <c r="CC64" s="16" t="str">
        <f t="shared" si="50"/>
        <v/>
      </c>
      <c r="CD64" s="17"/>
      <c r="CG64" s="37"/>
      <c r="CH64" s="37"/>
      <c r="CI64" s="37"/>
      <c r="CJ64" s="47" t="str">
        <f t="shared" si="47"/>
        <v/>
      </c>
      <c r="CK64" s="47" t="str">
        <f t="shared" si="48"/>
        <v/>
      </c>
      <c r="CL64" s="47" t="str">
        <f t="shared" si="49"/>
        <v/>
      </c>
      <c r="CM64" s="20" t="s">
        <v>5</v>
      </c>
    </row>
    <row r="65" spans="1:91" s="18" customFormat="1" ht="25.5" x14ac:dyDescent="0.2">
      <c r="A65" s="45">
        <v>54</v>
      </c>
      <c r="B65" s="46" t="str">
        <f t="shared" si="45"/>
        <v/>
      </c>
      <c r="C65" s="67"/>
      <c r="D65" s="26"/>
      <c r="E65" s="70"/>
      <c r="F65" s="70"/>
      <c r="G65" s="193"/>
      <c r="H65" s="26"/>
      <c r="I65" s="191"/>
      <c r="J65" s="193"/>
      <c r="K65" s="27"/>
      <c r="L65" s="191"/>
      <c r="M65" s="27"/>
      <c r="N65" s="41"/>
      <c r="O65" s="27"/>
      <c r="P65" s="41"/>
      <c r="Q65" s="191"/>
      <c r="R65" s="191"/>
      <c r="S65" s="193"/>
      <c r="T65" s="193"/>
      <c r="U65" s="182"/>
      <c r="V65" s="191"/>
      <c r="W65" s="191"/>
      <c r="X65" s="193"/>
      <c r="Y65" s="193"/>
      <c r="Z65" s="193"/>
      <c r="AA65" s="193"/>
      <c r="AB65" s="193"/>
      <c r="AC65" s="193"/>
      <c r="AD65" s="193"/>
      <c r="AE65" s="193"/>
      <c r="AF65" s="193"/>
      <c r="AG65" s="193"/>
      <c r="AH65" s="193"/>
      <c r="AI65" s="193"/>
      <c r="AJ65" s="193"/>
      <c r="AK65" s="193"/>
      <c r="AL65" s="195"/>
      <c r="AM65" s="201"/>
      <c r="AN65" s="193"/>
      <c r="AO65" s="195"/>
      <c r="AP65" s="15"/>
      <c r="AQ65" s="16" t="str">
        <f t="shared" si="4"/>
        <v/>
      </c>
      <c r="AR65" s="16" t="str">
        <f t="shared" si="5"/>
        <v/>
      </c>
      <c r="AS65" s="16" t="str">
        <f t="shared" si="6"/>
        <v/>
      </c>
      <c r="AT65" s="16" t="str">
        <f t="shared" si="7"/>
        <v/>
      </c>
      <c r="AU65" s="16" t="str">
        <f t="shared" si="25"/>
        <v/>
      </c>
      <c r="AV65" s="16" t="str">
        <f t="shared" si="26"/>
        <v/>
      </c>
      <c r="AW65" s="16" t="str">
        <f t="shared" si="27"/>
        <v/>
      </c>
      <c r="AX65" s="16" t="str">
        <f t="shared" si="46"/>
        <v/>
      </c>
      <c r="AY65" s="16" t="str">
        <f t="shared" si="9"/>
        <v/>
      </c>
      <c r="AZ65" s="16" t="str">
        <f t="shared" si="28"/>
        <v/>
      </c>
      <c r="BA65" s="16" t="str">
        <f t="shared" si="10"/>
        <v/>
      </c>
      <c r="BB65" s="16" t="str">
        <f t="shared" si="11"/>
        <v/>
      </c>
      <c r="BC65" s="16" t="str">
        <f t="shared" si="12"/>
        <v/>
      </c>
      <c r="BD65" s="16" t="str">
        <f t="shared" si="13"/>
        <v/>
      </c>
      <c r="BE65" s="16" t="str">
        <f t="shared" si="29"/>
        <v/>
      </c>
      <c r="BF65" s="16" t="str">
        <f t="shared" si="30"/>
        <v/>
      </c>
      <c r="BG65" s="16" t="str">
        <f t="shared" si="31"/>
        <v/>
      </c>
      <c r="BH65" s="16" t="str">
        <f t="shared" si="32"/>
        <v/>
      </c>
      <c r="BI65" s="16" t="str">
        <f t="shared" si="33"/>
        <v/>
      </c>
      <c r="BJ65" s="16" t="str">
        <f t="shared" si="34"/>
        <v/>
      </c>
      <c r="BK65" s="16" t="str">
        <f t="shared" si="35"/>
        <v/>
      </c>
      <c r="BL65" s="16" t="str">
        <f t="shared" si="36"/>
        <v/>
      </c>
      <c r="BM65" s="16" t="str">
        <f t="shared" si="37"/>
        <v/>
      </c>
      <c r="BN65" s="16" t="str">
        <f t="shared" si="38"/>
        <v/>
      </c>
      <c r="BO65" s="65" t="str">
        <f t="shared" si="39"/>
        <v/>
      </c>
      <c r="BP65" s="65" t="str">
        <f t="shared" si="14"/>
        <v/>
      </c>
      <c r="BQ65" s="65" t="str">
        <f t="shared" si="15"/>
        <v/>
      </c>
      <c r="BR65" s="65" t="str">
        <f t="shared" si="16"/>
        <v/>
      </c>
      <c r="BS65" s="65" t="str">
        <f t="shared" si="17"/>
        <v/>
      </c>
      <c r="BT65" s="65" t="str">
        <f t="shared" si="18"/>
        <v/>
      </c>
      <c r="BU65" s="65" t="str">
        <f t="shared" si="19"/>
        <v/>
      </c>
      <c r="BV65" s="65" t="str">
        <f t="shared" si="20"/>
        <v/>
      </c>
      <c r="BW65" s="183" t="str">
        <f t="shared" si="40"/>
        <v/>
      </c>
      <c r="BX65" s="183" t="str">
        <f t="shared" si="41"/>
        <v/>
      </c>
      <c r="BY65" s="183" t="str">
        <f t="shared" si="42"/>
        <v/>
      </c>
      <c r="BZ65" s="183" t="str">
        <f t="shared" si="43"/>
        <v/>
      </c>
      <c r="CA65" s="16" t="str">
        <f t="shared" si="50"/>
        <v/>
      </c>
      <c r="CB65" s="16" t="str">
        <f t="shared" si="50"/>
        <v/>
      </c>
      <c r="CC65" s="16" t="str">
        <f t="shared" si="50"/>
        <v/>
      </c>
      <c r="CD65" s="17"/>
      <c r="CG65" s="37"/>
      <c r="CH65" s="37"/>
      <c r="CI65" s="37"/>
      <c r="CJ65" s="47" t="str">
        <f t="shared" si="47"/>
        <v/>
      </c>
      <c r="CK65" s="47" t="str">
        <f t="shared" si="48"/>
        <v/>
      </c>
      <c r="CL65" s="47" t="str">
        <f t="shared" si="49"/>
        <v/>
      </c>
      <c r="CM65" s="20" t="s">
        <v>5</v>
      </c>
    </row>
    <row r="66" spans="1:91" s="18" customFormat="1" ht="25.5" x14ac:dyDescent="0.2">
      <c r="A66" s="45">
        <v>55</v>
      </c>
      <c r="B66" s="46" t="str">
        <f t="shared" si="45"/>
        <v/>
      </c>
      <c r="C66" s="67"/>
      <c r="D66" s="26"/>
      <c r="E66" s="70"/>
      <c r="F66" s="70"/>
      <c r="G66" s="193"/>
      <c r="H66" s="26"/>
      <c r="I66" s="191"/>
      <c r="J66" s="193"/>
      <c r="K66" s="27"/>
      <c r="L66" s="191"/>
      <c r="M66" s="27"/>
      <c r="N66" s="41"/>
      <c r="O66" s="27"/>
      <c r="P66" s="41"/>
      <c r="Q66" s="191"/>
      <c r="R66" s="191"/>
      <c r="S66" s="193"/>
      <c r="T66" s="193"/>
      <c r="U66" s="182"/>
      <c r="V66" s="191"/>
      <c r="W66" s="191"/>
      <c r="X66" s="193"/>
      <c r="Y66" s="193"/>
      <c r="Z66" s="193"/>
      <c r="AA66" s="193"/>
      <c r="AB66" s="193"/>
      <c r="AC66" s="193"/>
      <c r="AD66" s="193"/>
      <c r="AE66" s="193"/>
      <c r="AF66" s="193"/>
      <c r="AG66" s="193"/>
      <c r="AH66" s="193"/>
      <c r="AI66" s="193"/>
      <c r="AJ66" s="193"/>
      <c r="AK66" s="193"/>
      <c r="AL66" s="195"/>
      <c r="AM66" s="201"/>
      <c r="AN66" s="193"/>
      <c r="AO66" s="195"/>
      <c r="AP66" s="15"/>
      <c r="AQ66" s="16" t="str">
        <f t="shared" si="4"/>
        <v/>
      </c>
      <c r="AR66" s="16" t="str">
        <f t="shared" si="5"/>
        <v/>
      </c>
      <c r="AS66" s="16" t="str">
        <f t="shared" si="6"/>
        <v/>
      </c>
      <c r="AT66" s="16" t="str">
        <f t="shared" si="7"/>
        <v/>
      </c>
      <c r="AU66" s="16" t="str">
        <f t="shared" si="25"/>
        <v/>
      </c>
      <c r="AV66" s="16" t="str">
        <f t="shared" si="26"/>
        <v/>
      </c>
      <c r="AW66" s="16" t="str">
        <f t="shared" si="27"/>
        <v/>
      </c>
      <c r="AX66" s="16" t="str">
        <f t="shared" si="46"/>
        <v/>
      </c>
      <c r="AY66" s="16" t="str">
        <f t="shared" si="9"/>
        <v/>
      </c>
      <c r="AZ66" s="16" t="str">
        <f t="shared" si="28"/>
        <v/>
      </c>
      <c r="BA66" s="16" t="str">
        <f t="shared" si="10"/>
        <v/>
      </c>
      <c r="BB66" s="16" t="str">
        <f t="shared" si="11"/>
        <v/>
      </c>
      <c r="BC66" s="16" t="str">
        <f t="shared" si="12"/>
        <v/>
      </c>
      <c r="BD66" s="16" t="str">
        <f t="shared" si="13"/>
        <v/>
      </c>
      <c r="BE66" s="16" t="str">
        <f t="shared" si="29"/>
        <v/>
      </c>
      <c r="BF66" s="16" t="str">
        <f t="shared" si="30"/>
        <v/>
      </c>
      <c r="BG66" s="16" t="str">
        <f t="shared" si="31"/>
        <v/>
      </c>
      <c r="BH66" s="16" t="str">
        <f t="shared" si="32"/>
        <v/>
      </c>
      <c r="BI66" s="16" t="str">
        <f t="shared" si="33"/>
        <v/>
      </c>
      <c r="BJ66" s="16" t="str">
        <f t="shared" si="34"/>
        <v/>
      </c>
      <c r="BK66" s="16" t="str">
        <f t="shared" si="35"/>
        <v/>
      </c>
      <c r="BL66" s="16" t="str">
        <f t="shared" si="36"/>
        <v/>
      </c>
      <c r="BM66" s="16" t="str">
        <f t="shared" si="37"/>
        <v/>
      </c>
      <c r="BN66" s="16" t="str">
        <f t="shared" si="38"/>
        <v/>
      </c>
      <c r="BO66" s="65" t="str">
        <f t="shared" si="39"/>
        <v/>
      </c>
      <c r="BP66" s="65" t="str">
        <f t="shared" si="14"/>
        <v/>
      </c>
      <c r="BQ66" s="65" t="str">
        <f t="shared" si="15"/>
        <v/>
      </c>
      <c r="BR66" s="65" t="str">
        <f t="shared" si="16"/>
        <v/>
      </c>
      <c r="BS66" s="65" t="str">
        <f t="shared" si="17"/>
        <v/>
      </c>
      <c r="BT66" s="65" t="str">
        <f t="shared" si="18"/>
        <v/>
      </c>
      <c r="BU66" s="65" t="str">
        <f t="shared" si="19"/>
        <v/>
      </c>
      <c r="BV66" s="65" t="str">
        <f t="shared" si="20"/>
        <v/>
      </c>
      <c r="BW66" s="183" t="str">
        <f t="shared" si="40"/>
        <v/>
      </c>
      <c r="BX66" s="183" t="str">
        <f t="shared" si="41"/>
        <v/>
      </c>
      <c r="BY66" s="183" t="str">
        <f t="shared" si="42"/>
        <v/>
      </c>
      <c r="BZ66" s="183" t="str">
        <f t="shared" si="43"/>
        <v/>
      </c>
      <c r="CA66" s="16" t="str">
        <f t="shared" si="50"/>
        <v/>
      </c>
      <c r="CB66" s="16" t="str">
        <f t="shared" si="50"/>
        <v/>
      </c>
      <c r="CC66" s="16" t="str">
        <f t="shared" si="50"/>
        <v/>
      </c>
      <c r="CD66" s="17"/>
      <c r="CG66" s="37"/>
      <c r="CH66" s="37"/>
      <c r="CI66" s="37"/>
      <c r="CJ66" s="47" t="str">
        <f t="shared" si="47"/>
        <v/>
      </c>
      <c r="CK66" s="47" t="str">
        <f t="shared" si="48"/>
        <v/>
      </c>
      <c r="CL66" s="47" t="str">
        <f t="shared" si="49"/>
        <v/>
      </c>
      <c r="CM66" s="20" t="s">
        <v>5</v>
      </c>
    </row>
    <row r="67" spans="1:91" s="18" customFormat="1" ht="25.5" x14ac:dyDescent="0.2">
      <c r="A67" s="45">
        <v>56</v>
      </c>
      <c r="B67" s="46" t="str">
        <f t="shared" si="45"/>
        <v/>
      </c>
      <c r="C67" s="67"/>
      <c r="D67" s="26"/>
      <c r="E67" s="70"/>
      <c r="F67" s="70"/>
      <c r="G67" s="193"/>
      <c r="H67" s="26"/>
      <c r="I67" s="191"/>
      <c r="J67" s="193"/>
      <c r="K67" s="27"/>
      <c r="L67" s="191"/>
      <c r="M67" s="27"/>
      <c r="N67" s="41"/>
      <c r="O67" s="27"/>
      <c r="P67" s="41"/>
      <c r="Q67" s="191"/>
      <c r="R67" s="191"/>
      <c r="S67" s="193"/>
      <c r="T67" s="193"/>
      <c r="U67" s="182"/>
      <c r="V67" s="191"/>
      <c r="W67" s="191"/>
      <c r="X67" s="193"/>
      <c r="Y67" s="193"/>
      <c r="Z67" s="193"/>
      <c r="AA67" s="193"/>
      <c r="AB67" s="193"/>
      <c r="AC67" s="193"/>
      <c r="AD67" s="193"/>
      <c r="AE67" s="193"/>
      <c r="AF67" s="193"/>
      <c r="AG67" s="193"/>
      <c r="AH67" s="193"/>
      <c r="AI67" s="193"/>
      <c r="AJ67" s="193"/>
      <c r="AK67" s="193"/>
      <c r="AL67" s="195"/>
      <c r="AM67" s="201"/>
      <c r="AN67" s="193"/>
      <c r="AO67" s="195"/>
      <c r="AP67" s="15"/>
      <c r="AQ67" s="16" t="str">
        <f t="shared" si="4"/>
        <v/>
      </c>
      <c r="AR67" s="16" t="str">
        <f t="shared" si="5"/>
        <v/>
      </c>
      <c r="AS67" s="16" t="str">
        <f t="shared" si="6"/>
        <v/>
      </c>
      <c r="AT67" s="16" t="str">
        <f t="shared" si="7"/>
        <v/>
      </c>
      <c r="AU67" s="16" t="str">
        <f t="shared" si="25"/>
        <v/>
      </c>
      <c r="AV67" s="16" t="str">
        <f t="shared" si="26"/>
        <v/>
      </c>
      <c r="AW67" s="16" t="str">
        <f t="shared" si="27"/>
        <v/>
      </c>
      <c r="AX67" s="16" t="str">
        <f t="shared" si="46"/>
        <v/>
      </c>
      <c r="AY67" s="16" t="str">
        <f t="shared" si="9"/>
        <v/>
      </c>
      <c r="AZ67" s="16" t="str">
        <f t="shared" si="28"/>
        <v/>
      </c>
      <c r="BA67" s="16" t="str">
        <f t="shared" si="10"/>
        <v/>
      </c>
      <c r="BB67" s="16" t="str">
        <f t="shared" si="11"/>
        <v/>
      </c>
      <c r="BC67" s="16" t="str">
        <f t="shared" si="12"/>
        <v/>
      </c>
      <c r="BD67" s="16" t="str">
        <f t="shared" si="13"/>
        <v/>
      </c>
      <c r="BE67" s="16" t="str">
        <f t="shared" si="29"/>
        <v/>
      </c>
      <c r="BF67" s="16" t="str">
        <f t="shared" si="30"/>
        <v/>
      </c>
      <c r="BG67" s="16" t="str">
        <f t="shared" si="31"/>
        <v/>
      </c>
      <c r="BH67" s="16" t="str">
        <f t="shared" si="32"/>
        <v/>
      </c>
      <c r="BI67" s="16" t="str">
        <f t="shared" si="33"/>
        <v/>
      </c>
      <c r="BJ67" s="16" t="str">
        <f t="shared" si="34"/>
        <v/>
      </c>
      <c r="BK67" s="16" t="str">
        <f t="shared" si="35"/>
        <v/>
      </c>
      <c r="BL67" s="16" t="str">
        <f t="shared" si="36"/>
        <v/>
      </c>
      <c r="BM67" s="16" t="str">
        <f t="shared" si="37"/>
        <v/>
      </c>
      <c r="BN67" s="16" t="str">
        <f t="shared" si="38"/>
        <v/>
      </c>
      <c r="BO67" s="65" t="str">
        <f t="shared" si="39"/>
        <v/>
      </c>
      <c r="BP67" s="65" t="str">
        <f t="shared" si="14"/>
        <v/>
      </c>
      <c r="BQ67" s="65" t="str">
        <f t="shared" si="15"/>
        <v/>
      </c>
      <c r="BR67" s="65" t="str">
        <f t="shared" si="16"/>
        <v/>
      </c>
      <c r="BS67" s="65" t="str">
        <f t="shared" si="17"/>
        <v/>
      </c>
      <c r="BT67" s="65" t="str">
        <f t="shared" si="18"/>
        <v/>
      </c>
      <c r="BU67" s="65" t="str">
        <f t="shared" si="19"/>
        <v/>
      </c>
      <c r="BV67" s="65" t="str">
        <f t="shared" si="20"/>
        <v/>
      </c>
      <c r="BW67" s="183" t="str">
        <f t="shared" si="40"/>
        <v/>
      </c>
      <c r="BX67" s="183" t="str">
        <f t="shared" si="41"/>
        <v/>
      </c>
      <c r="BY67" s="183" t="str">
        <f t="shared" si="42"/>
        <v/>
      </c>
      <c r="BZ67" s="183" t="str">
        <f t="shared" si="43"/>
        <v/>
      </c>
      <c r="CA67" s="16" t="str">
        <f t="shared" si="50"/>
        <v/>
      </c>
      <c r="CB67" s="16" t="str">
        <f t="shared" si="50"/>
        <v/>
      </c>
      <c r="CC67" s="16" t="str">
        <f t="shared" si="50"/>
        <v/>
      </c>
      <c r="CD67" s="17"/>
      <c r="CG67" s="38"/>
      <c r="CH67" s="37"/>
      <c r="CI67" s="37"/>
      <c r="CJ67" s="47" t="str">
        <f t="shared" si="47"/>
        <v/>
      </c>
      <c r="CK67" s="47" t="str">
        <f t="shared" si="48"/>
        <v/>
      </c>
      <c r="CL67" s="47" t="str">
        <f t="shared" si="49"/>
        <v/>
      </c>
      <c r="CM67" s="20" t="s">
        <v>5</v>
      </c>
    </row>
    <row r="68" spans="1:91" s="18" customFormat="1" ht="25.5" x14ac:dyDescent="0.2">
      <c r="A68" s="45">
        <v>57</v>
      </c>
      <c r="B68" s="46" t="str">
        <f t="shared" si="45"/>
        <v/>
      </c>
      <c r="C68" s="67"/>
      <c r="D68" s="26"/>
      <c r="E68" s="70"/>
      <c r="F68" s="70"/>
      <c r="G68" s="193"/>
      <c r="H68" s="26"/>
      <c r="I68" s="191"/>
      <c r="J68" s="193"/>
      <c r="K68" s="27"/>
      <c r="L68" s="191"/>
      <c r="M68" s="27"/>
      <c r="N68" s="41"/>
      <c r="O68" s="27"/>
      <c r="P68" s="41"/>
      <c r="Q68" s="191"/>
      <c r="R68" s="191"/>
      <c r="S68" s="193"/>
      <c r="T68" s="193"/>
      <c r="U68" s="182"/>
      <c r="V68" s="191"/>
      <c r="W68" s="191"/>
      <c r="X68" s="193"/>
      <c r="Y68" s="193"/>
      <c r="Z68" s="193"/>
      <c r="AA68" s="193"/>
      <c r="AB68" s="193"/>
      <c r="AC68" s="193"/>
      <c r="AD68" s="193"/>
      <c r="AE68" s="193"/>
      <c r="AF68" s="193"/>
      <c r="AG68" s="193"/>
      <c r="AH68" s="193"/>
      <c r="AI68" s="193"/>
      <c r="AJ68" s="193"/>
      <c r="AK68" s="193"/>
      <c r="AL68" s="195"/>
      <c r="AM68" s="201"/>
      <c r="AN68" s="193"/>
      <c r="AO68" s="195"/>
      <c r="AP68" s="15"/>
      <c r="AQ68" s="16" t="str">
        <f t="shared" si="4"/>
        <v/>
      </c>
      <c r="AR68" s="16" t="str">
        <f t="shared" si="5"/>
        <v/>
      </c>
      <c r="AS68" s="16" t="str">
        <f t="shared" si="6"/>
        <v/>
      </c>
      <c r="AT68" s="16" t="str">
        <f t="shared" si="7"/>
        <v/>
      </c>
      <c r="AU68" s="16" t="str">
        <f t="shared" si="25"/>
        <v/>
      </c>
      <c r="AV68" s="16" t="str">
        <f t="shared" si="26"/>
        <v/>
      </c>
      <c r="AW68" s="16" t="str">
        <f t="shared" si="27"/>
        <v/>
      </c>
      <c r="AX68" s="16" t="str">
        <f t="shared" si="46"/>
        <v/>
      </c>
      <c r="AY68" s="16" t="str">
        <f t="shared" si="9"/>
        <v/>
      </c>
      <c r="AZ68" s="16" t="str">
        <f t="shared" si="28"/>
        <v/>
      </c>
      <c r="BA68" s="16" t="str">
        <f t="shared" si="10"/>
        <v/>
      </c>
      <c r="BB68" s="16" t="str">
        <f t="shared" si="11"/>
        <v/>
      </c>
      <c r="BC68" s="16" t="str">
        <f t="shared" si="12"/>
        <v/>
      </c>
      <c r="BD68" s="16" t="str">
        <f t="shared" si="13"/>
        <v/>
      </c>
      <c r="BE68" s="16" t="str">
        <f t="shared" si="29"/>
        <v/>
      </c>
      <c r="BF68" s="16" t="str">
        <f t="shared" si="30"/>
        <v/>
      </c>
      <c r="BG68" s="16" t="str">
        <f t="shared" si="31"/>
        <v/>
      </c>
      <c r="BH68" s="16" t="str">
        <f t="shared" si="32"/>
        <v/>
      </c>
      <c r="BI68" s="16" t="str">
        <f t="shared" si="33"/>
        <v/>
      </c>
      <c r="BJ68" s="16" t="str">
        <f t="shared" si="34"/>
        <v/>
      </c>
      <c r="BK68" s="16" t="str">
        <f t="shared" si="35"/>
        <v/>
      </c>
      <c r="BL68" s="16" t="str">
        <f t="shared" si="36"/>
        <v/>
      </c>
      <c r="BM68" s="16" t="str">
        <f t="shared" si="37"/>
        <v/>
      </c>
      <c r="BN68" s="16" t="str">
        <f t="shared" si="38"/>
        <v/>
      </c>
      <c r="BO68" s="65" t="str">
        <f t="shared" si="39"/>
        <v/>
      </c>
      <c r="BP68" s="65" t="str">
        <f t="shared" si="14"/>
        <v/>
      </c>
      <c r="BQ68" s="65" t="str">
        <f t="shared" si="15"/>
        <v/>
      </c>
      <c r="BR68" s="65" t="str">
        <f t="shared" si="16"/>
        <v/>
      </c>
      <c r="BS68" s="65" t="str">
        <f t="shared" si="17"/>
        <v/>
      </c>
      <c r="BT68" s="65" t="str">
        <f t="shared" si="18"/>
        <v/>
      </c>
      <c r="BU68" s="65" t="str">
        <f t="shared" si="19"/>
        <v/>
      </c>
      <c r="BV68" s="65" t="str">
        <f t="shared" si="20"/>
        <v/>
      </c>
      <c r="BW68" s="183" t="str">
        <f t="shared" si="40"/>
        <v/>
      </c>
      <c r="BX68" s="183" t="str">
        <f t="shared" si="41"/>
        <v/>
      </c>
      <c r="BY68" s="183" t="str">
        <f t="shared" si="42"/>
        <v/>
      </c>
      <c r="BZ68" s="183" t="str">
        <f t="shared" si="43"/>
        <v/>
      </c>
      <c r="CA68" s="16" t="str">
        <f t="shared" si="50"/>
        <v/>
      </c>
      <c r="CB68" s="16" t="str">
        <f t="shared" si="50"/>
        <v/>
      </c>
      <c r="CC68" s="16" t="str">
        <f t="shared" si="50"/>
        <v/>
      </c>
      <c r="CD68" s="17"/>
      <c r="CG68" s="38"/>
      <c r="CH68" s="37"/>
      <c r="CI68" s="37"/>
      <c r="CJ68" s="47" t="str">
        <f t="shared" si="47"/>
        <v/>
      </c>
      <c r="CK68" s="47" t="str">
        <f t="shared" si="48"/>
        <v/>
      </c>
      <c r="CL68" s="47" t="str">
        <f t="shared" si="49"/>
        <v/>
      </c>
      <c r="CM68" s="20" t="s">
        <v>5</v>
      </c>
    </row>
    <row r="69" spans="1:91" s="18" customFormat="1" ht="25.5" x14ac:dyDescent="0.2">
      <c r="A69" s="45">
        <v>58</v>
      </c>
      <c r="B69" s="46" t="str">
        <f t="shared" si="45"/>
        <v/>
      </c>
      <c r="C69" s="67"/>
      <c r="D69" s="26"/>
      <c r="E69" s="70"/>
      <c r="F69" s="70"/>
      <c r="G69" s="193"/>
      <c r="H69" s="26"/>
      <c r="I69" s="191"/>
      <c r="J69" s="193"/>
      <c r="K69" s="27"/>
      <c r="L69" s="191"/>
      <c r="M69" s="27"/>
      <c r="N69" s="41"/>
      <c r="O69" s="27"/>
      <c r="P69" s="41"/>
      <c r="Q69" s="191"/>
      <c r="R69" s="191"/>
      <c r="S69" s="193"/>
      <c r="T69" s="193"/>
      <c r="U69" s="182"/>
      <c r="V69" s="191"/>
      <c r="W69" s="191"/>
      <c r="X69" s="193"/>
      <c r="Y69" s="193"/>
      <c r="Z69" s="193"/>
      <c r="AA69" s="193"/>
      <c r="AB69" s="193"/>
      <c r="AC69" s="193"/>
      <c r="AD69" s="193"/>
      <c r="AE69" s="193"/>
      <c r="AF69" s="193"/>
      <c r="AG69" s="193"/>
      <c r="AH69" s="193"/>
      <c r="AI69" s="193"/>
      <c r="AJ69" s="193"/>
      <c r="AK69" s="193"/>
      <c r="AL69" s="195"/>
      <c r="AM69" s="201"/>
      <c r="AN69" s="193"/>
      <c r="AO69" s="195"/>
      <c r="AP69" s="15"/>
      <c r="AQ69" s="16" t="str">
        <f t="shared" si="4"/>
        <v/>
      </c>
      <c r="AR69" s="16" t="str">
        <f t="shared" si="5"/>
        <v/>
      </c>
      <c r="AS69" s="16" t="str">
        <f t="shared" si="6"/>
        <v/>
      </c>
      <c r="AT69" s="16" t="str">
        <f t="shared" si="7"/>
        <v/>
      </c>
      <c r="AU69" s="16" t="str">
        <f t="shared" si="25"/>
        <v/>
      </c>
      <c r="AV69" s="16" t="str">
        <f t="shared" si="26"/>
        <v/>
      </c>
      <c r="AW69" s="16" t="str">
        <f t="shared" si="27"/>
        <v/>
      </c>
      <c r="AX69" s="16" t="str">
        <f t="shared" si="46"/>
        <v/>
      </c>
      <c r="AY69" s="16" t="str">
        <f t="shared" si="9"/>
        <v/>
      </c>
      <c r="AZ69" s="16" t="str">
        <f t="shared" si="28"/>
        <v/>
      </c>
      <c r="BA69" s="16" t="str">
        <f t="shared" si="10"/>
        <v/>
      </c>
      <c r="BB69" s="16" t="str">
        <f t="shared" si="11"/>
        <v/>
      </c>
      <c r="BC69" s="16" t="str">
        <f t="shared" si="12"/>
        <v/>
      </c>
      <c r="BD69" s="16" t="str">
        <f t="shared" si="13"/>
        <v/>
      </c>
      <c r="BE69" s="16" t="str">
        <f t="shared" si="29"/>
        <v/>
      </c>
      <c r="BF69" s="16" t="str">
        <f t="shared" si="30"/>
        <v/>
      </c>
      <c r="BG69" s="16" t="str">
        <f t="shared" si="31"/>
        <v/>
      </c>
      <c r="BH69" s="16" t="str">
        <f t="shared" si="32"/>
        <v/>
      </c>
      <c r="BI69" s="16" t="str">
        <f t="shared" si="33"/>
        <v/>
      </c>
      <c r="BJ69" s="16" t="str">
        <f t="shared" si="34"/>
        <v/>
      </c>
      <c r="BK69" s="16" t="str">
        <f t="shared" si="35"/>
        <v/>
      </c>
      <c r="BL69" s="16" t="str">
        <f t="shared" si="36"/>
        <v/>
      </c>
      <c r="BM69" s="16" t="str">
        <f t="shared" si="37"/>
        <v/>
      </c>
      <c r="BN69" s="16" t="str">
        <f t="shared" si="38"/>
        <v/>
      </c>
      <c r="BO69" s="65" t="str">
        <f t="shared" si="39"/>
        <v/>
      </c>
      <c r="BP69" s="65" t="str">
        <f t="shared" si="14"/>
        <v/>
      </c>
      <c r="BQ69" s="65" t="str">
        <f t="shared" si="15"/>
        <v/>
      </c>
      <c r="BR69" s="65" t="str">
        <f t="shared" si="16"/>
        <v/>
      </c>
      <c r="BS69" s="65" t="str">
        <f t="shared" si="17"/>
        <v/>
      </c>
      <c r="BT69" s="65" t="str">
        <f t="shared" si="18"/>
        <v/>
      </c>
      <c r="BU69" s="65" t="str">
        <f t="shared" si="19"/>
        <v/>
      </c>
      <c r="BV69" s="65" t="str">
        <f t="shared" si="20"/>
        <v/>
      </c>
      <c r="BW69" s="183" t="str">
        <f t="shared" si="40"/>
        <v/>
      </c>
      <c r="BX69" s="183" t="str">
        <f t="shared" si="41"/>
        <v/>
      </c>
      <c r="BY69" s="183" t="str">
        <f t="shared" si="42"/>
        <v/>
      </c>
      <c r="BZ69" s="183" t="str">
        <f t="shared" si="43"/>
        <v/>
      </c>
      <c r="CA69" s="16" t="str">
        <f t="shared" si="50"/>
        <v/>
      </c>
      <c r="CB69" s="16" t="str">
        <f t="shared" si="50"/>
        <v/>
      </c>
      <c r="CC69" s="16" t="str">
        <f t="shared" si="50"/>
        <v/>
      </c>
      <c r="CD69" s="17"/>
      <c r="CG69" s="38"/>
      <c r="CH69" s="37"/>
      <c r="CI69" s="37"/>
      <c r="CJ69" s="47" t="str">
        <f t="shared" si="47"/>
        <v/>
      </c>
      <c r="CK69" s="47" t="str">
        <f t="shared" si="48"/>
        <v/>
      </c>
      <c r="CL69" s="47" t="str">
        <f t="shared" si="49"/>
        <v/>
      </c>
      <c r="CM69" s="20" t="s">
        <v>5</v>
      </c>
    </row>
    <row r="70" spans="1:91" s="18" customFormat="1" ht="25.5" x14ac:dyDescent="0.2">
      <c r="A70" s="45">
        <v>59</v>
      </c>
      <c r="B70" s="46" t="str">
        <f t="shared" si="45"/>
        <v/>
      </c>
      <c r="C70" s="67"/>
      <c r="D70" s="26"/>
      <c r="E70" s="70"/>
      <c r="F70" s="70"/>
      <c r="G70" s="193"/>
      <c r="H70" s="26"/>
      <c r="I70" s="191"/>
      <c r="J70" s="193"/>
      <c r="K70" s="27"/>
      <c r="L70" s="191"/>
      <c r="M70" s="27"/>
      <c r="N70" s="41"/>
      <c r="O70" s="27"/>
      <c r="P70" s="41"/>
      <c r="Q70" s="191"/>
      <c r="R70" s="191"/>
      <c r="S70" s="193"/>
      <c r="T70" s="193"/>
      <c r="U70" s="182"/>
      <c r="V70" s="191"/>
      <c r="W70" s="191"/>
      <c r="X70" s="193"/>
      <c r="Y70" s="193"/>
      <c r="Z70" s="193"/>
      <c r="AA70" s="193"/>
      <c r="AB70" s="193"/>
      <c r="AC70" s="193"/>
      <c r="AD70" s="193"/>
      <c r="AE70" s="193"/>
      <c r="AF70" s="193"/>
      <c r="AG70" s="193"/>
      <c r="AH70" s="193"/>
      <c r="AI70" s="193"/>
      <c r="AJ70" s="193"/>
      <c r="AK70" s="193"/>
      <c r="AL70" s="195"/>
      <c r="AM70" s="201"/>
      <c r="AN70" s="193"/>
      <c r="AO70" s="195"/>
      <c r="AP70" s="15"/>
      <c r="AQ70" s="16" t="str">
        <f t="shared" si="4"/>
        <v/>
      </c>
      <c r="AR70" s="16" t="str">
        <f t="shared" si="5"/>
        <v/>
      </c>
      <c r="AS70" s="16" t="str">
        <f t="shared" si="6"/>
        <v/>
      </c>
      <c r="AT70" s="16" t="str">
        <f t="shared" si="7"/>
        <v/>
      </c>
      <c r="AU70" s="16" t="str">
        <f t="shared" si="25"/>
        <v/>
      </c>
      <c r="AV70" s="16" t="str">
        <f t="shared" si="26"/>
        <v/>
      </c>
      <c r="AW70" s="16" t="str">
        <f t="shared" si="27"/>
        <v/>
      </c>
      <c r="AX70" s="16" t="str">
        <f t="shared" si="46"/>
        <v/>
      </c>
      <c r="AY70" s="16" t="str">
        <f t="shared" si="9"/>
        <v/>
      </c>
      <c r="AZ70" s="16" t="str">
        <f t="shared" si="28"/>
        <v/>
      </c>
      <c r="BA70" s="16" t="str">
        <f t="shared" si="10"/>
        <v/>
      </c>
      <c r="BB70" s="16" t="str">
        <f t="shared" si="11"/>
        <v/>
      </c>
      <c r="BC70" s="16" t="str">
        <f t="shared" si="12"/>
        <v/>
      </c>
      <c r="BD70" s="16" t="str">
        <f t="shared" si="13"/>
        <v/>
      </c>
      <c r="BE70" s="16" t="str">
        <f t="shared" si="29"/>
        <v/>
      </c>
      <c r="BF70" s="16" t="str">
        <f t="shared" si="30"/>
        <v/>
      </c>
      <c r="BG70" s="16" t="str">
        <f t="shared" si="31"/>
        <v/>
      </c>
      <c r="BH70" s="16" t="str">
        <f t="shared" si="32"/>
        <v/>
      </c>
      <c r="BI70" s="16" t="str">
        <f t="shared" si="33"/>
        <v/>
      </c>
      <c r="BJ70" s="16" t="str">
        <f t="shared" si="34"/>
        <v/>
      </c>
      <c r="BK70" s="16" t="str">
        <f t="shared" si="35"/>
        <v/>
      </c>
      <c r="BL70" s="16" t="str">
        <f t="shared" si="36"/>
        <v/>
      </c>
      <c r="BM70" s="16" t="str">
        <f t="shared" si="37"/>
        <v/>
      </c>
      <c r="BN70" s="16" t="str">
        <f t="shared" si="38"/>
        <v/>
      </c>
      <c r="BO70" s="65" t="str">
        <f t="shared" si="39"/>
        <v/>
      </c>
      <c r="BP70" s="65" t="str">
        <f t="shared" si="14"/>
        <v/>
      </c>
      <c r="BQ70" s="65" t="str">
        <f t="shared" si="15"/>
        <v/>
      </c>
      <c r="BR70" s="65" t="str">
        <f t="shared" si="16"/>
        <v/>
      </c>
      <c r="BS70" s="65" t="str">
        <f t="shared" si="17"/>
        <v/>
      </c>
      <c r="BT70" s="65" t="str">
        <f t="shared" si="18"/>
        <v/>
      </c>
      <c r="BU70" s="65" t="str">
        <f t="shared" si="19"/>
        <v/>
      </c>
      <c r="BV70" s="65" t="str">
        <f t="shared" si="20"/>
        <v/>
      </c>
      <c r="BW70" s="183" t="str">
        <f t="shared" si="40"/>
        <v/>
      </c>
      <c r="BX70" s="183" t="str">
        <f t="shared" si="41"/>
        <v/>
      </c>
      <c r="BY70" s="183" t="str">
        <f t="shared" si="42"/>
        <v/>
      </c>
      <c r="BZ70" s="183" t="str">
        <f t="shared" si="43"/>
        <v/>
      </c>
      <c r="CA70" s="16" t="str">
        <f t="shared" si="50"/>
        <v/>
      </c>
      <c r="CB70" s="16" t="str">
        <f t="shared" si="50"/>
        <v/>
      </c>
      <c r="CC70" s="16" t="str">
        <f t="shared" si="50"/>
        <v/>
      </c>
      <c r="CD70" s="17"/>
      <c r="CG70" s="38"/>
      <c r="CH70" s="37"/>
      <c r="CI70" s="37"/>
      <c r="CJ70" s="47" t="str">
        <f t="shared" si="47"/>
        <v/>
      </c>
      <c r="CK70" s="47" t="str">
        <f t="shared" si="48"/>
        <v/>
      </c>
      <c r="CL70" s="47" t="str">
        <f t="shared" si="49"/>
        <v/>
      </c>
      <c r="CM70" s="20" t="s">
        <v>5</v>
      </c>
    </row>
    <row r="71" spans="1:91" s="18" customFormat="1" ht="25.5" x14ac:dyDescent="0.2">
      <c r="A71" s="45">
        <v>60</v>
      </c>
      <c r="B71" s="46" t="str">
        <f t="shared" si="45"/>
        <v/>
      </c>
      <c r="C71" s="67"/>
      <c r="D71" s="26"/>
      <c r="E71" s="70"/>
      <c r="F71" s="70"/>
      <c r="G71" s="193"/>
      <c r="H71" s="26"/>
      <c r="I71" s="191"/>
      <c r="J71" s="193"/>
      <c r="K71" s="27"/>
      <c r="L71" s="191"/>
      <c r="M71" s="27"/>
      <c r="N71" s="41"/>
      <c r="O71" s="27"/>
      <c r="P71" s="41"/>
      <c r="Q71" s="191"/>
      <c r="R71" s="191"/>
      <c r="S71" s="193"/>
      <c r="T71" s="193"/>
      <c r="U71" s="182"/>
      <c r="V71" s="191"/>
      <c r="W71" s="191"/>
      <c r="X71" s="193"/>
      <c r="Y71" s="193"/>
      <c r="Z71" s="193"/>
      <c r="AA71" s="193"/>
      <c r="AB71" s="193"/>
      <c r="AC71" s="193"/>
      <c r="AD71" s="193"/>
      <c r="AE71" s="193"/>
      <c r="AF71" s="193"/>
      <c r="AG71" s="193"/>
      <c r="AH71" s="193"/>
      <c r="AI71" s="193"/>
      <c r="AJ71" s="193"/>
      <c r="AK71" s="193"/>
      <c r="AL71" s="195"/>
      <c r="AM71" s="201"/>
      <c r="AN71" s="193"/>
      <c r="AO71" s="195"/>
      <c r="AP71" s="15"/>
      <c r="AQ71" s="16" t="str">
        <f t="shared" si="4"/>
        <v/>
      </c>
      <c r="AR71" s="16" t="str">
        <f t="shared" si="5"/>
        <v/>
      </c>
      <c r="AS71" s="16" t="str">
        <f t="shared" si="6"/>
        <v/>
      </c>
      <c r="AT71" s="16" t="str">
        <f t="shared" si="7"/>
        <v/>
      </c>
      <c r="AU71" s="16" t="str">
        <f t="shared" si="25"/>
        <v/>
      </c>
      <c r="AV71" s="16" t="str">
        <f t="shared" si="26"/>
        <v/>
      </c>
      <c r="AW71" s="16" t="str">
        <f t="shared" si="27"/>
        <v/>
      </c>
      <c r="AX71" s="16" t="str">
        <f t="shared" si="46"/>
        <v/>
      </c>
      <c r="AY71" s="16" t="str">
        <f t="shared" si="9"/>
        <v/>
      </c>
      <c r="AZ71" s="16" t="str">
        <f t="shared" si="28"/>
        <v/>
      </c>
      <c r="BA71" s="16" t="str">
        <f t="shared" si="10"/>
        <v/>
      </c>
      <c r="BB71" s="16" t="str">
        <f t="shared" si="11"/>
        <v/>
      </c>
      <c r="BC71" s="16" t="str">
        <f t="shared" si="12"/>
        <v/>
      </c>
      <c r="BD71" s="16" t="str">
        <f t="shared" si="13"/>
        <v/>
      </c>
      <c r="BE71" s="16" t="str">
        <f t="shared" si="29"/>
        <v/>
      </c>
      <c r="BF71" s="16" t="str">
        <f t="shared" si="30"/>
        <v/>
      </c>
      <c r="BG71" s="16" t="str">
        <f t="shared" si="31"/>
        <v/>
      </c>
      <c r="BH71" s="16" t="str">
        <f t="shared" si="32"/>
        <v/>
      </c>
      <c r="BI71" s="16" t="str">
        <f t="shared" si="33"/>
        <v/>
      </c>
      <c r="BJ71" s="16" t="str">
        <f t="shared" si="34"/>
        <v/>
      </c>
      <c r="BK71" s="16" t="str">
        <f t="shared" si="35"/>
        <v/>
      </c>
      <c r="BL71" s="16" t="str">
        <f t="shared" si="36"/>
        <v/>
      </c>
      <c r="BM71" s="16" t="str">
        <f t="shared" si="37"/>
        <v/>
      </c>
      <c r="BN71" s="16" t="str">
        <f t="shared" si="38"/>
        <v/>
      </c>
      <c r="BO71" s="65" t="str">
        <f t="shared" si="39"/>
        <v/>
      </c>
      <c r="BP71" s="65" t="str">
        <f t="shared" si="14"/>
        <v/>
      </c>
      <c r="BQ71" s="65" t="str">
        <f t="shared" si="15"/>
        <v/>
      </c>
      <c r="BR71" s="65" t="str">
        <f t="shared" si="16"/>
        <v/>
      </c>
      <c r="BS71" s="65" t="str">
        <f t="shared" si="17"/>
        <v/>
      </c>
      <c r="BT71" s="65" t="str">
        <f t="shared" si="18"/>
        <v/>
      </c>
      <c r="BU71" s="65" t="str">
        <f t="shared" si="19"/>
        <v/>
      </c>
      <c r="BV71" s="65" t="str">
        <f t="shared" si="20"/>
        <v/>
      </c>
      <c r="BW71" s="183" t="str">
        <f t="shared" si="40"/>
        <v/>
      </c>
      <c r="BX71" s="183" t="str">
        <f t="shared" si="41"/>
        <v/>
      </c>
      <c r="BY71" s="183" t="str">
        <f t="shared" si="42"/>
        <v/>
      </c>
      <c r="BZ71" s="183" t="str">
        <f t="shared" si="43"/>
        <v/>
      </c>
      <c r="CA71" s="16" t="str">
        <f t="shared" si="50"/>
        <v/>
      </c>
      <c r="CB71" s="16" t="str">
        <f t="shared" si="50"/>
        <v/>
      </c>
      <c r="CC71" s="16" t="str">
        <f t="shared" si="50"/>
        <v/>
      </c>
      <c r="CD71" s="17"/>
      <c r="CG71" s="38"/>
      <c r="CH71" s="37"/>
      <c r="CI71" s="37"/>
      <c r="CJ71" s="47" t="str">
        <f t="shared" si="47"/>
        <v/>
      </c>
      <c r="CK71" s="47" t="str">
        <f t="shared" si="48"/>
        <v/>
      </c>
      <c r="CL71" s="47" t="str">
        <f t="shared" si="49"/>
        <v/>
      </c>
      <c r="CM71" s="20" t="s">
        <v>5</v>
      </c>
    </row>
    <row r="72" spans="1:91" s="18" customFormat="1" ht="25.5" x14ac:dyDescent="0.2">
      <c r="A72" s="45">
        <v>61</v>
      </c>
      <c r="B72" s="46" t="str">
        <f t="shared" si="45"/>
        <v/>
      </c>
      <c r="C72" s="67"/>
      <c r="D72" s="26"/>
      <c r="E72" s="70"/>
      <c r="F72" s="70"/>
      <c r="G72" s="193"/>
      <c r="H72" s="26"/>
      <c r="I72" s="191"/>
      <c r="J72" s="193"/>
      <c r="K72" s="27"/>
      <c r="L72" s="191"/>
      <c r="M72" s="27"/>
      <c r="N72" s="41"/>
      <c r="O72" s="27"/>
      <c r="P72" s="41"/>
      <c r="Q72" s="191"/>
      <c r="R72" s="191"/>
      <c r="S72" s="193"/>
      <c r="T72" s="193"/>
      <c r="U72" s="182"/>
      <c r="V72" s="191"/>
      <c r="W72" s="191"/>
      <c r="X72" s="193"/>
      <c r="Y72" s="193"/>
      <c r="Z72" s="193"/>
      <c r="AA72" s="193"/>
      <c r="AB72" s="193"/>
      <c r="AC72" s="193"/>
      <c r="AD72" s="193"/>
      <c r="AE72" s="193"/>
      <c r="AF72" s="193"/>
      <c r="AG72" s="193"/>
      <c r="AH72" s="193"/>
      <c r="AI72" s="193"/>
      <c r="AJ72" s="193"/>
      <c r="AK72" s="193"/>
      <c r="AL72" s="195"/>
      <c r="AM72" s="201"/>
      <c r="AN72" s="193"/>
      <c r="AO72" s="195"/>
      <c r="AP72" s="15"/>
      <c r="AQ72" s="16" t="str">
        <f t="shared" si="4"/>
        <v/>
      </c>
      <c r="AR72" s="16" t="str">
        <f t="shared" si="5"/>
        <v/>
      </c>
      <c r="AS72" s="16" t="str">
        <f t="shared" si="6"/>
        <v/>
      </c>
      <c r="AT72" s="16" t="str">
        <f t="shared" si="7"/>
        <v/>
      </c>
      <c r="AU72" s="16" t="str">
        <f t="shared" si="25"/>
        <v/>
      </c>
      <c r="AV72" s="16" t="str">
        <f t="shared" si="26"/>
        <v/>
      </c>
      <c r="AW72" s="16" t="str">
        <f t="shared" si="27"/>
        <v/>
      </c>
      <c r="AX72" s="16" t="str">
        <f t="shared" si="46"/>
        <v/>
      </c>
      <c r="AY72" s="16" t="str">
        <f t="shared" si="9"/>
        <v/>
      </c>
      <c r="AZ72" s="16" t="str">
        <f t="shared" si="28"/>
        <v/>
      </c>
      <c r="BA72" s="16" t="str">
        <f t="shared" si="10"/>
        <v/>
      </c>
      <c r="BB72" s="16" t="str">
        <f t="shared" si="11"/>
        <v/>
      </c>
      <c r="BC72" s="16" t="str">
        <f t="shared" si="12"/>
        <v/>
      </c>
      <c r="BD72" s="16" t="str">
        <f t="shared" si="13"/>
        <v/>
      </c>
      <c r="BE72" s="16" t="str">
        <f t="shared" si="29"/>
        <v/>
      </c>
      <c r="BF72" s="16" t="str">
        <f t="shared" si="30"/>
        <v/>
      </c>
      <c r="BG72" s="16" t="str">
        <f t="shared" si="31"/>
        <v/>
      </c>
      <c r="BH72" s="16" t="str">
        <f t="shared" si="32"/>
        <v/>
      </c>
      <c r="BI72" s="16" t="str">
        <f t="shared" si="33"/>
        <v/>
      </c>
      <c r="BJ72" s="16" t="str">
        <f t="shared" si="34"/>
        <v/>
      </c>
      <c r="BK72" s="16" t="str">
        <f t="shared" si="35"/>
        <v/>
      </c>
      <c r="BL72" s="16" t="str">
        <f t="shared" si="36"/>
        <v/>
      </c>
      <c r="BM72" s="16" t="str">
        <f t="shared" si="37"/>
        <v/>
      </c>
      <c r="BN72" s="16" t="str">
        <f t="shared" si="38"/>
        <v/>
      </c>
      <c r="BO72" s="65" t="str">
        <f t="shared" si="39"/>
        <v/>
      </c>
      <c r="BP72" s="65" t="str">
        <f t="shared" si="14"/>
        <v/>
      </c>
      <c r="BQ72" s="65" t="str">
        <f t="shared" si="15"/>
        <v/>
      </c>
      <c r="BR72" s="65" t="str">
        <f t="shared" si="16"/>
        <v/>
      </c>
      <c r="BS72" s="65" t="str">
        <f t="shared" si="17"/>
        <v/>
      </c>
      <c r="BT72" s="65" t="str">
        <f t="shared" si="18"/>
        <v/>
      </c>
      <c r="BU72" s="65" t="str">
        <f t="shared" si="19"/>
        <v/>
      </c>
      <c r="BV72" s="65" t="str">
        <f t="shared" si="20"/>
        <v/>
      </c>
      <c r="BW72" s="183" t="str">
        <f t="shared" si="40"/>
        <v/>
      </c>
      <c r="BX72" s="183" t="str">
        <f t="shared" si="41"/>
        <v/>
      </c>
      <c r="BY72" s="183" t="str">
        <f t="shared" si="42"/>
        <v/>
      </c>
      <c r="BZ72" s="183" t="str">
        <f t="shared" si="43"/>
        <v/>
      </c>
      <c r="CA72" s="16" t="str">
        <f t="shared" ref="CA72:CC91" si="51">IF(COUNTA($C72:$AO72)=0,"","ok")</f>
        <v/>
      </c>
      <c r="CB72" s="16" t="str">
        <f t="shared" si="51"/>
        <v/>
      </c>
      <c r="CC72" s="16" t="str">
        <f t="shared" si="51"/>
        <v/>
      </c>
      <c r="CD72" s="17"/>
      <c r="CG72" s="38"/>
      <c r="CH72" s="37"/>
      <c r="CI72" s="37"/>
      <c r="CJ72" s="47" t="str">
        <f t="shared" si="47"/>
        <v/>
      </c>
      <c r="CK72" s="47" t="str">
        <f t="shared" si="48"/>
        <v/>
      </c>
      <c r="CL72" s="47" t="str">
        <f t="shared" si="49"/>
        <v/>
      </c>
      <c r="CM72" s="20" t="s">
        <v>5</v>
      </c>
    </row>
    <row r="73" spans="1:91" s="18" customFormat="1" ht="25.5" x14ac:dyDescent="0.2">
      <c r="A73" s="45">
        <v>62</v>
      </c>
      <c r="B73" s="46" t="str">
        <f t="shared" si="45"/>
        <v/>
      </c>
      <c r="C73" s="67"/>
      <c r="D73" s="26"/>
      <c r="E73" s="70"/>
      <c r="F73" s="70"/>
      <c r="G73" s="193"/>
      <c r="H73" s="26"/>
      <c r="I73" s="191"/>
      <c r="J73" s="193"/>
      <c r="K73" s="27"/>
      <c r="L73" s="191"/>
      <c r="M73" s="27"/>
      <c r="N73" s="41"/>
      <c r="O73" s="27"/>
      <c r="P73" s="41"/>
      <c r="Q73" s="191"/>
      <c r="R73" s="191"/>
      <c r="S73" s="193"/>
      <c r="T73" s="193"/>
      <c r="U73" s="182"/>
      <c r="V73" s="191"/>
      <c r="W73" s="191"/>
      <c r="X73" s="193"/>
      <c r="Y73" s="193"/>
      <c r="Z73" s="193"/>
      <c r="AA73" s="193"/>
      <c r="AB73" s="193"/>
      <c r="AC73" s="193"/>
      <c r="AD73" s="193"/>
      <c r="AE73" s="193"/>
      <c r="AF73" s="193"/>
      <c r="AG73" s="193"/>
      <c r="AH73" s="193"/>
      <c r="AI73" s="193"/>
      <c r="AJ73" s="193"/>
      <c r="AK73" s="193"/>
      <c r="AL73" s="195"/>
      <c r="AM73" s="201"/>
      <c r="AN73" s="193"/>
      <c r="AO73" s="195"/>
      <c r="AP73" s="15"/>
      <c r="AQ73" s="16" t="str">
        <f t="shared" si="4"/>
        <v/>
      </c>
      <c r="AR73" s="16" t="str">
        <f t="shared" si="5"/>
        <v/>
      </c>
      <c r="AS73" s="16" t="str">
        <f t="shared" si="6"/>
        <v/>
      </c>
      <c r="AT73" s="16" t="str">
        <f t="shared" si="7"/>
        <v/>
      </c>
      <c r="AU73" s="16" t="str">
        <f t="shared" si="25"/>
        <v/>
      </c>
      <c r="AV73" s="16" t="str">
        <f t="shared" si="26"/>
        <v/>
      </c>
      <c r="AW73" s="16" t="str">
        <f t="shared" si="27"/>
        <v/>
      </c>
      <c r="AX73" s="16" t="str">
        <f t="shared" si="46"/>
        <v/>
      </c>
      <c r="AY73" s="16" t="str">
        <f t="shared" si="9"/>
        <v/>
      </c>
      <c r="AZ73" s="16" t="str">
        <f t="shared" si="28"/>
        <v/>
      </c>
      <c r="BA73" s="16" t="str">
        <f t="shared" si="10"/>
        <v/>
      </c>
      <c r="BB73" s="16" t="str">
        <f t="shared" si="11"/>
        <v/>
      </c>
      <c r="BC73" s="16" t="str">
        <f t="shared" si="12"/>
        <v/>
      </c>
      <c r="BD73" s="16" t="str">
        <f t="shared" si="13"/>
        <v/>
      </c>
      <c r="BE73" s="16" t="str">
        <f t="shared" si="29"/>
        <v/>
      </c>
      <c r="BF73" s="16" t="str">
        <f t="shared" si="30"/>
        <v/>
      </c>
      <c r="BG73" s="16" t="str">
        <f t="shared" si="31"/>
        <v/>
      </c>
      <c r="BH73" s="16" t="str">
        <f t="shared" si="32"/>
        <v/>
      </c>
      <c r="BI73" s="16" t="str">
        <f t="shared" si="33"/>
        <v/>
      </c>
      <c r="BJ73" s="16" t="str">
        <f t="shared" si="34"/>
        <v/>
      </c>
      <c r="BK73" s="16" t="str">
        <f t="shared" si="35"/>
        <v/>
      </c>
      <c r="BL73" s="16" t="str">
        <f t="shared" si="36"/>
        <v/>
      </c>
      <c r="BM73" s="16" t="str">
        <f t="shared" si="37"/>
        <v/>
      </c>
      <c r="BN73" s="16" t="str">
        <f t="shared" si="38"/>
        <v/>
      </c>
      <c r="BO73" s="65" t="str">
        <f t="shared" si="39"/>
        <v/>
      </c>
      <c r="BP73" s="65" t="str">
        <f t="shared" si="14"/>
        <v/>
      </c>
      <c r="BQ73" s="65" t="str">
        <f t="shared" si="15"/>
        <v/>
      </c>
      <c r="BR73" s="65" t="str">
        <f t="shared" si="16"/>
        <v/>
      </c>
      <c r="BS73" s="65" t="str">
        <f t="shared" si="17"/>
        <v/>
      </c>
      <c r="BT73" s="65" t="str">
        <f t="shared" si="18"/>
        <v/>
      </c>
      <c r="BU73" s="65" t="str">
        <f t="shared" si="19"/>
        <v/>
      </c>
      <c r="BV73" s="65" t="str">
        <f t="shared" si="20"/>
        <v/>
      </c>
      <c r="BW73" s="183" t="str">
        <f t="shared" si="40"/>
        <v/>
      </c>
      <c r="BX73" s="183" t="str">
        <f t="shared" si="41"/>
        <v/>
      </c>
      <c r="BY73" s="183" t="str">
        <f t="shared" si="42"/>
        <v/>
      </c>
      <c r="BZ73" s="183" t="str">
        <f t="shared" si="43"/>
        <v/>
      </c>
      <c r="CA73" s="16" t="str">
        <f t="shared" si="51"/>
        <v/>
      </c>
      <c r="CB73" s="16" t="str">
        <f t="shared" si="51"/>
        <v/>
      </c>
      <c r="CC73" s="16" t="str">
        <f t="shared" si="51"/>
        <v/>
      </c>
      <c r="CD73" s="17"/>
      <c r="CG73" s="38"/>
      <c r="CH73" s="37"/>
      <c r="CI73" s="37"/>
      <c r="CJ73" s="47" t="str">
        <f t="shared" si="47"/>
        <v/>
      </c>
      <c r="CK73" s="47" t="str">
        <f t="shared" si="48"/>
        <v/>
      </c>
      <c r="CL73" s="47" t="str">
        <f t="shared" si="49"/>
        <v/>
      </c>
      <c r="CM73" s="20" t="s">
        <v>5</v>
      </c>
    </row>
    <row r="74" spans="1:91" s="18" customFormat="1" ht="25.5" x14ac:dyDescent="0.2">
      <c r="A74" s="45">
        <v>63</v>
      </c>
      <c r="B74" s="46" t="str">
        <f t="shared" si="45"/>
        <v/>
      </c>
      <c r="C74" s="67"/>
      <c r="D74" s="26"/>
      <c r="E74" s="70"/>
      <c r="F74" s="70"/>
      <c r="G74" s="193"/>
      <c r="H74" s="26"/>
      <c r="I74" s="191"/>
      <c r="J74" s="193"/>
      <c r="K74" s="27"/>
      <c r="L74" s="191"/>
      <c r="M74" s="27"/>
      <c r="N74" s="41"/>
      <c r="O74" s="27"/>
      <c r="P74" s="41"/>
      <c r="Q74" s="191"/>
      <c r="R74" s="191"/>
      <c r="S74" s="193"/>
      <c r="T74" s="193"/>
      <c r="U74" s="182"/>
      <c r="V74" s="191"/>
      <c r="W74" s="191"/>
      <c r="X74" s="193"/>
      <c r="Y74" s="193"/>
      <c r="Z74" s="193"/>
      <c r="AA74" s="193"/>
      <c r="AB74" s="193"/>
      <c r="AC74" s="193"/>
      <c r="AD74" s="193"/>
      <c r="AE74" s="193"/>
      <c r="AF74" s="193"/>
      <c r="AG74" s="193"/>
      <c r="AH74" s="193"/>
      <c r="AI74" s="193"/>
      <c r="AJ74" s="193"/>
      <c r="AK74" s="193"/>
      <c r="AL74" s="195"/>
      <c r="AM74" s="201"/>
      <c r="AN74" s="193"/>
      <c r="AO74" s="195"/>
      <c r="AP74" s="15"/>
      <c r="AQ74" s="16" t="str">
        <f t="shared" si="4"/>
        <v/>
      </c>
      <c r="AR74" s="16" t="str">
        <f t="shared" si="5"/>
        <v/>
      </c>
      <c r="AS74" s="16" t="str">
        <f t="shared" si="6"/>
        <v/>
      </c>
      <c r="AT74" s="16" t="str">
        <f t="shared" si="7"/>
        <v/>
      </c>
      <c r="AU74" s="16" t="str">
        <f t="shared" si="25"/>
        <v/>
      </c>
      <c r="AV74" s="16" t="str">
        <f t="shared" si="26"/>
        <v/>
      </c>
      <c r="AW74" s="16" t="str">
        <f t="shared" si="27"/>
        <v/>
      </c>
      <c r="AX74" s="16" t="str">
        <f t="shared" si="46"/>
        <v/>
      </c>
      <c r="AY74" s="16" t="str">
        <f t="shared" si="9"/>
        <v/>
      </c>
      <c r="AZ74" s="16" t="str">
        <f t="shared" si="28"/>
        <v/>
      </c>
      <c r="BA74" s="16" t="str">
        <f t="shared" si="10"/>
        <v/>
      </c>
      <c r="BB74" s="16" t="str">
        <f t="shared" si="11"/>
        <v/>
      </c>
      <c r="BC74" s="16" t="str">
        <f t="shared" si="12"/>
        <v/>
      </c>
      <c r="BD74" s="16" t="str">
        <f t="shared" si="13"/>
        <v/>
      </c>
      <c r="BE74" s="16" t="str">
        <f t="shared" si="29"/>
        <v/>
      </c>
      <c r="BF74" s="16" t="str">
        <f t="shared" si="30"/>
        <v/>
      </c>
      <c r="BG74" s="16" t="str">
        <f t="shared" si="31"/>
        <v/>
      </c>
      <c r="BH74" s="16" t="str">
        <f t="shared" si="32"/>
        <v/>
      </c>
      <c r="BI74" s="16" t="str">
        <f t="shared" si="33"/>
        <v/>
      </c>
      <c r="BJ74" s="16" t="str">
        <f t="shared" si="34"/>
        <v/>
      </c>
      <c r="BK74" s="16" t="str">
        <f t="shared" si="35"/>
        <v/>
      </c>
      <c r="BL74" s="16" t="str">
        <f t="shared" si="36"/>
        <v/>
      </c>
      <c r="BM74" s="16" t="str">
        <f t="shared" si="37"/>
        <v/>
      </c>
      <c r="BN74" s="16" t="str">
        <f t="shared" si="38"/>
        <v/>
      </c>
      <c r="BO74" s="65" t="str">
        <f t="shared" si="39"/>
        <v/>
      </c>
      <c r="BP74" s="65" t="str">
        <f t="shared" si="14"/>
        <v/>
      </c>
      <c r="BQ74" s="65" t="str">
        <f t="shared" si="15"/>
        <v/>
      </c>
      <c r="BR74" s="65" t="str">
        <f t="shared" si="16"/>
        <v/>
      </c>
      <c r="BS74" s="65" t="str">
        <f t="shared" si="17"/>
        <v/>
      </c>
      <c r="BT74" s="65" t="str">
        <f t="shared" si="18"/>
        <v/>
      </c>
      <c r="BU74" s="65" t="str">
        <f t="shared" si="19"/>
        <v/>
      </c>
      <c r="BV74" s="65" t="str">
        <f t="shared" si="20"/>
        <v/>
      </c>
      <c r="BW74" s="183" t="str">
        <f t="shared" si="40"/>
        <v/>
      </c>
      <c r="BX74" s="183" t="str">
        <f t="shared" si="41"/>
        <v/>
      </c>
      <c r="BY74" s="183" t="str">
        <f t="shared" si="42"/>
        <v/>
      </c>
      <c r="BZ74" s="183" t="str">
        <f t="shared" si="43"/>
        <v/>
      </c>
      <c r="CA74" s="16" t="str">
        <f t="shared" si="51"/>
        <v/>
      </c>
      <c r="CB74" s="16" t="str">
        <f t="shared" si="51"/>
        <v/>
      </c>
      <c r="CC74" s="16" t="str">
        <f t="shared" si="51"/>
        <v/>
      </c>
      <c r="CD74" s="17"/>
      <c r="CH74" s="19"/>
      <c r="CI74" s="19"/>
      <c r="CJ74" s="47" t="str">
        <f t="shared" si="47"/>
        <v/>
      </c>
      <c r="CK74" s="47" t="str">
        <f t="shared" si="48"/>
        <v/>
      </c>
      <c r="CL74" s="47" t="str">
        <f t="shared" si="49"/>
        <v/>
      </c>
      <c r="CM74" s="20" t="s">
        <v>5</v>
      </c>
    </row>
    <row r="75" spans="1:91" s="18" customFormat="1" ht="25.5" x14ac:dyDescent="0.2">
      <c r="A75" s="45">
        <v>64</v>
      </c>
      <c r="B75" s="46" t="str">
        <f t="shared" si="45"/>
        <v/>
      </c>
      <c r="C75" s="67"/>
      <c r="D75" s="26"/>
      <c r="E75" s="70"/>
      <c r="F75" s="70"/>
      <c r="G75" s="193"/>
      <c r="H75" s="26"/>
      <c r="I75" s="191"/>
      <c r="J75" s="193"/>
      <c r="K75" s="27"/>
      <c r="L75" s="191"/>
      <c r="M75" s="27"/>
      <c r="N75" s="41"/>
      <c r="O75" s="27"/>
      <c r="P75" s="41"/>
      <c r="Q75" s="191"/>
      <c r="R75" s="191"/>
      <c r="S75" s="193"/>
      <c r="T75" s="193"/>
      <c r="U75" s="182"/>
      <c r="V75" s="191"/>
      <c r="W75" s="191"/>
      <c r="X75" s="193"/>
      <c r="Y75" s="193"/>
      <c r="Z75" s="193"/>
      <c r="AA75" s="193"/>
      <c r="AB75" s="193"/>
      <c r="AC75" s="193"/>
      <c r="AD75" s="193"/>
      <c r="AE75" s="193"/>
      <c r="AF75" s="193"/>
      <c r="AG75" s="193"/>
      <c r="AH75" s="193"/>
      <c r="AI75" s="193"/>
      <c r="AJ75" s="193"/>
      <c r="AK75" s="193"/>
      <c r="AL75" s="195"/>
      <c r="AM75" s="201"/>
      <c r="AN75" s="193"/>
      <c r="AO75" s="195"/>
      <c r="AP75" s="15"/>
      <c r="AQ75" s="16" t="str">
        <f t="shared" si="4"/>
        <v/>
      </c>
      <c r="AR75" s="16" t="str">
        <f t="shared" si="5"/>
        <v/>
      </c>
      <c r="AS75" s="16" t="str">
        <f t="shared" si="6"/>
        <v/>
      </c>
      <c r="AT75" s="16" t="str">
        <f t="shared" si="7"/>
        <v/>
      </c>
      <c r="AU75" s="16" t="str">
        <f t="shared" si="25"/>
        <v/>
      </c>
      <c r="AV75" s="16" t="str">
        <f t="shared" si="26"/>
        <v/>
      </c>
      <c r="AW75" s="16" t="str">
        <f t="shared" si="27"/>
        <v/>
      </c>
      <c r="AX75" s="16" t="str">
        <f t="shared" si="46"/>
        <v/>
      </c>
      <c r="AY75" s="16" t="str">
        <f t="shared" si="9"/>
        <v/>
      </c>
      <c r="AZ75" s="16" t="str">
        <f t="shared" si="28"/>
        <v/>
      </c>
      <c r="BA75" s="16" t="str">
        <f t="shared" si="10"/>
        <v/>
      </c>
      <c r="BB75" s="16" t="str">
        <f t="shared" si="11"/>
        <v/>
      </c>
      <c r="BC75" s="16" t="str">
        <f t="shared" si="12"/>
        <v/>
      </c>
      <c r="BD75" s="16" t="str">
        <f t="shared" si="13"/>
        <v/>
      </c>
      <c r="BE75" s="16" t="str">
        <f t="shared" si="29"/>
        <v/>
      </c>
      <c r="BF75" s="16" t="str">
        <f t="shared" si="30"/>
        <v/>
      </c>
      <c r="BG75" s="16" t="str">
        <f t="shared" si="31"/>
        <v/>
      </c>
      <c r="BH75" s="16" t="str">
        <f t="shared" si="32"/>
        <v/>
      </c>
      <c r="BI75" s="16" t="str">
        <f t="shared" si="33"/>
        <v/>
      </c>
      <c r="BJ75" s="16" t="str">
        <f t="shared" si="34"/>
        <v/>
      </c>
      <c r="BK75" s="16" t="str">
        <f t="shared" si="35"/>
        <v/>
      </c>
      <c r="BL75" s="16" t="str">
        <f t="shared" si="36"/>
        <v/>
      </c>
      <c r="BM75" s="16" t="str">
        <f t="shared" si="37"/>
        <v/>
      </c>
      <c r="BN75" s="16" t="str">
        <f t="shared" si="38"/>
        <v/>
      </c>
      <c r="BO75" s="65" t="str">
        <f t="shared" si="39"/>
        <v/>
      </c>
      <c r="BP75" s="65" t="str">
        <f t="shared" si="14"/>
        <v/>
      </c>
      <c r="BQ75" s="65" t="str">
        <f t="shared" si="15"/>
        <v/>
      </c>
      <c r="BR75" s="65" t="str">
        <f t="shared" si="16"/>
        <v/>
      </c>
      <c r="BS75" s="65" t="str">
        <f t="shared" si="17"/>
        <v/>
      </c>
      <c r="BT75" s="65" t="str">
        <f t="shared" si="18"/>
        <v/>
      </c>
      <c r="BU75" s="65" t="str">
        <f t="shared" si="19"/>
        <v/>
      </c>
      <c r="BV75" s="65" t="str">
        <f t="shared" si="20"/>
        <v/>
      </c>
      <c r="BW75" s="183" t="str">
        <f t="shared" si="40"/>
        <v/>
      </c>
      <c r="BX75" s="183" t="str">
        <f t="shared" si="41"/>
        <v/>
      </c>
      <c r="BY75" s="183" t="str">
        <f t="shared" si="42"/>
        <v/>
      </c>
      <c r="BZ75" s="183" t="str">
        <f t="shared" si="43"/>
        <v/>
      </c>
      <c r="CA75" s="16" t="str">
        <f t="shared" si="51"/>
        <v/>
      </c>
      <c r="CB75" s="16" t="str">
        <f t="shared" si="51"/>
        <v/>
      </c>
      <c r="CC75" s="16" t="str">
        <f t="shared" si="51"/>
        <v/>
      </c>
      <c r="CD75" s="17"/>
      <c r="CH75" s="19"/>
      <c r="CI75" s="19"/>
      <c r="CJ75" s="47" t="str">
        <f t="shared" si="47"/>
        <v/>
      </c>
      <c r="CK75" s="47" t="str">
        <f t="shared" si="48"/>
        <v/>
      </c>
      <c r="CL75" s="47" t="str">
        <f t="shared" si="49"/>
        <v/>
      </c>
      <c r="CM75" s="20" t="s">
        <v>5</v>
      </c>
    </row>
    <row r="76" spans="1:91" s="18" customFormat="1" ht="25.5" x14ac:dyDescent="0.2">
      <c r="A76" s="45">
        <v>65</v>
      </c>
      <c r="B76" s="46" t="str">
        <f t="shared" ref="B76:B111" si="52">IF(COUNTIF(AQ76:CC76,"")=No_of_Columns,"",IF(COUNTIF(AQ76:CC76,"ok")=No_of_Columns,"ok","Error"))</f>
        <v/>
      </c>
      <c r="C76" s="67"/>
      <c r="D76" s="26"/>
      <c r="E76" s="70"/>
      <c r="F76" s="70"/>
      <c r="G76" s="193"/>
      <c r="H76" s="26"/>
      <c r="I76" s="191"/>
      <c r="J76" s="193"/>
      <c r="K76" s="27"/>
      <c r="L76" s="191"/>
      <c r="M76" s="27"/>
      <c r="N76" s="41"/>
      <c r="O76" s="27"/>
      <c r="P76" s="41"/>
      <c r="Q76" s="191"/>
      <c r="R76" s="191"/>
      <c r="S76" s="193"/>
      <c r="T76" s="193"/>
      <c r="U76" s="182"/>
      <c r="V76" s="191"/>
      <c r="W76" s="191"/>
      <c r="X76" s="193"/>
      <c r="Y76" s="193"/>
      <c r="Z76" s="193"/>
      <c r="AA76" s="193"/>
      <c r="AB76" s="193"/>
      <c r="AC76" s="193"/>
      <c r="AD76" s="193"/>
      <c r="AE76" s="193"/>
      <c r="AF76" s="193"/>
      <c r="AG76" s="193"/>
      <c r="AH76" s="193"/>
      <c r="AI76" s="193"/>
      <c r="AJ76" s="193"/>
      <c r="AK76" s="193"/>
      <c r="AL76" s="195"/>
      <c r="AM76" s="201"/>
      <c r="AN76" s="193"/>
      <c r="AO76" s="195"/>
      <c r="AP76" s="15"/>
      <c r="AQ76" s="16" t="str">
        <f t="shared" ref="AQ76:AQ110" si="53">IF(COUNTA($C76:$AO76)=0,"",IF(ISBLANK($C76),"Empty cell","ok"))</f>
        <v/>
      </c>
      <c r="AR76" s="16" t="str">
        <f t="shared" ref="AR76:AR111" si="54">IF(COUNTA($C76:$AO76)=0,"","ok")</f>
        <v/>
      </c>
      <c r="AS76" s="16" t="str">
        <f t="shared" ref="AS76:AS110" si="55">IF(COUNTA($C76:$AO76)=0,"",IF(ISBLANK($E76),"Empty cell","ok"))</f>
        <v/>
      </c>
      <c r="AT76" s="16" t="str">
        <f t="shared" ref="AT76:AT110" si="56">IF(COUNTA($C76:$AO76)=0,"",IF(ISBLANK($F76),"Empty cell","ok"))</f>
        <v/>
      </c>
      <c r="AU76" s="16" t="str">
        <f t="shared" si="25"/>
        <v/>
      </c>
      <c r="AV76" s="16" t="str">
        <f t="shared" si="26"/>
        <v/>
      </c>
      <c r="AW76" s="16" t="str">
        <f t="shared" si="27"/>
        <v/>
      </c>
      <c r="AX76" s="16" t="str">
        <f t="shared" ref="AX76:AX111" si="57">IF(COUNTA($C76:$AO76)=0,"",IF(ISBLANK($J76),"Empty cell",IF($J76&lt;1,"Prod. Gr. Code should be an int. betw. 1 and "&amp;No_of_Product_Classes,IF($J76&gt;No_of_Product_Classes,"Prod. Gr. Code should be an int. betw. 1 and "&amp;No_of_Product_Classes,IF($J76=INT($J76),"ok","Prod. Gr. Code should be an int. betw. 1 and "&amp;No_of_Product_Classes)))))</f>
        <v/>
      </c>
      <c r="AY76" s="16" t="str">
        <f t="shared" ref="AY76:AY110" si="58">IF(COUNTA($C76:$AO76)=0,"","ok")</f>
        <v/>
      </c>
      <c r="AZ76" s="16" t="str">
        <f t="shared" si="28"/>
        <v/>
      </c>
      <c r="BA76" s="16" t="str">
        <f t="shared" ref="BA76:BA110" si="59">IF(COUNTA($C76:$AO76)=0,"",IF(I76="d","ok",IF(ISBLANK(M76),"Empty cell",IF(M76="yes","ok",IF(M76="y","ok",IF(M76="no","ok",IF(M76="n","ok","Entry should be either 'yes', 'y', 'no' or 'n'")))))))</f>
        <v/>
      </c>
      <c r="BB76" s="16" t="str">
        <f t="shared" ref="BB76:BB110" si="60">IF(COUNTA($C76:$AO76)=0,"",IF(I76="d","ok",IF(ISBLANK(M76),IF(ISBLANK(N76),"ok","Waiver question not answered"),IF(OR(M76="yes",M76="y"),IF(ISBLANK(N76),"Empty cell",IF(ISNUMBER(N76),IF(N76&lt;1,"Entry should be a date in M/D/YYYY format","ok"),"Entry should be a date in M/D/YYYY format")),IF(OR(M76="no",M76="n"),IF(ISBLANK(N76),"ok","No entry should be made in cell"),IF(ISBLANK(N76),"ok","No entry should be made in cell"))))))</f>
        <v/>
      </c>
      <c r="BC76" s="16" t="str">
        <f t="shared" ref="BC76:BC110" si="61">IF(COUNTA($C76:$AO76)=0,"",IF(I76="d","ok",IF(ISBLANK(O76),"Empty cell",IF(O76="yes","ok",IF(O76="y","ok",IF(O76="no","ok",IF(O76="n","ok","Entry should be either 'yes', 'y', 'no' or 'n'")))))))</f>
        <v/>
      </c>
      <c r="BD76" s="16" t="str">
        <f t="shared" ref="BD76:BD110" si="62">IF(COUNTA($C76:$AO76)=0,"",IF(I76="d","ok",IF(ISBLANK(O76),IF(ISBLANK(P76),"ok","Exemption question not answered"),IF(OR(O76="yes",O76="y"),IF(ISBLANK(P76),"Empty cell",IF(ISNUMBER(P76),IF(P76&lt;1,"Entry should be a date in M/D/YYYY format","ok"),"Entry should be a date in M/D/YYYY format")),IF(OR(O76="no",O76="n"),IF(ISBLANK(P76),"ok","No entry should be made in cell"),IF(ISBLANK(P76),"ok","No entry should be made in cell"))))))</f>
        <v/>
      </c>
      <c r="BE76" s="16" t="str">
        <f t="shared" si="29"/>
        <v/>
      </c>
      <c r="BF76" s="16" t="str">
        <f t="shared" si="30"/>
        <v/>
      </c>
      <c r="BG76" s="16" t="str">
        <f t="shared" si="31"/>
        <v/>
      </c>
      <c r="BH76" s="16" t="str">
        <f t="shared" si="32"/>
        <v/>
      </c>
      <c r="BI76" s="16" t="str">
        <f t="shared" si="33"/>
        <v/>
      </c>
      <c r="BJ76" s="16" t="str">
        <f t="shared" si="34"/>
        <v/>
      </c>
      <c r="BK76" s="16" t="str">
        <f t="shared" si="35"/>
        <v/>
      </c>
      <c r="BL76" s="16" t="str">
        <f t="shared" si="36"/>
        <v/>
      </c>
      <c r="BM76" s="16" t="str">
        <f t="shared" si="37"/>
        <v/>
      </c>
      <c r="BN76" s="16" t="str">
        <f t="shared" si="38"/>
        <v/>
      </c>
      <c r="BO76" s="65" t="str">
        <f t="shared" si="39"/>
        <v/>
      </c>
      <c r="BP76" s="65" t="str">
        <f t="shared" ref="BP76:BP110" si="63">IF(COUNTA($C76:$AO76)=0,"",IF($AA76="E",IF(AND(ISNUMBER(AB76),AB76&gt;0),"ok",IF(AND($I76="D",ISBLANK(AB76)),"ok",IF(ISBLANK(AB76),"Empty cell","Entry should be a number &gt; 0"))),IF(ISBLANK(AB76),"ok","Entry in 'Shipped Enabled or Disabled' column is not 'E'")))</f>
        <v/>
      </c>
      <c r="BQ76" s="65" t="str">
        <f t="shared" ref="BQ76:BQ110" si="64">IF(COUNTA($C76:$AO76)=0,"",IF($AA76="E",IF(AND(ISNUMBER(AC76),AC76&gt;0),"ok",IF(AND($I76="D",ISBLANK(AC76)),"ok",IF(ISBLANK(AC76),"Empty cell","Entry should be a number &gt; 0"))),IF(ISBLANK(AC76),"ok","Entry in 'Shipped Enabled or Disabled' column is not 'E'")))</f>
        <v/>
      </c>
      <c r="BR76" s="65" t="str">
        <f t="shared" ref="BR76:BR110" si="65">IF(COUNTA($C76:$AO76)=0,"",IF($AA76="E",IF(AND(ISNUMBER(AD76),AD76&gt;0),"ok",IF(AND($I76="D",ISBLANK(AD76)),"ok",IF(ISBLANK(AD76),"Empty cell","Entry should be a number &gt; 0"))),IF(ISBLANK(AD76),"ok","Entry in 'Shipped Enabled or Disabled' column is not 'E'")))</f>
        <v/>
      </c>
      <c r="BS76" s="65" t="str">
        <f t="shared" ref="BS76:BS110" si="66">IF(COUNTA($C76:$AO76)=0,"",IF($AA76="E",IF(OR(AE76="yes",AE76="y",AE76="no",AE76="n"),"ok",IF(AND($I76="D",ISBLANK(AE76)),"ok",IF(ISBLANK(AE76),"Empty cell","Entry should be 'yes', 'y', 'no' or 'n'"))),IF(ISBLANK(AE76),"ok","Entry in 'Shipped Enabled or Disabled' column is not 'E'")))</f>
        <v/>
      </c>
      <c r="BT76" s="65" t="str">
        <f t="shared" ref="BT76:BT110" si="67">IF(COUNTA($C76:$AO76)=0,"",IF(OR($J76=1,$J76=2),IF(AND(ISBLANK($AF76),$I76="D"),"ok",IF(OR(AF76="yes",AF76="y",AF76="no",AF76="n"),"ok",IF(ISBLANK(AF76),"Empty cell","Entry should be 'yes', 'y', 'no' or 'n'"))),IF(ISBLANK(AF76),"ok",IF(ISBLANK($J76),"No Product Group Code entered","Pump is not self-priming"))))</f>
        <v/>
      </c>
      <c r="BU76" s="65" t="str">
        <f t="shared" ref="BU76:BU110" si="68">IF(COUNTA($C76:$AO76)=0,"",IF(AND(OR($AF76="No",$AF76="N"),OR($J76=1,$J76=2)),IF(AND(ISNUMBER(AG76),AG76&gt;0),"ok",IF(AND($I76="D",ISBLANK(AG76)),"ok",IF(ISBLANK(AG76),"Empty cell","Entry should be a number &gt; 0"))),IF(ISBLANK(AG76),"ok","No entry should be made")))</f>
        <v/>
      </c>
      <c r="BV76" s="65" t="str">
        <f t="shared" ref="BV76:BV110" si="69">IF(COUNTA($C76:$AO76)=0,"",IF(AND(OR($AF76="No",$AF76="N"),OR($J76=1,$J76=2)),IF(AND(ISNUMBER(AH76),AH76&gt;0),"ok",IF(AND($I76="D",ISBLANK(AH76)),"ok",IF(ISBLANK(AH76),"Empty cell","Entry should be a number &gt; 0"))),IF(ISBLANK(AH76),"ok","No entry should be made")))</f>
        <v/>
      </c>
      <c r="BW76" s="183" t="str">
        <f t="shared" si="40"/>
        <v/>
      </c>
      <c r="BX76" s="183" t="str">
        <f t="shared" si="41"/>
        <v/>
      </c>
      <c r="BY76" s="183" t="str">
        <f t="shared" si="42"/>
        <v/>
      </c>
      <c r="BZ76" s="183" t="str">
        <f t="shared" si="43"/>
        <v/>
      </c>
      <c r="CA76" s="16" t="str">
        <f t="shared" si="51"/>
        <v/>
      </c>
      <c r="CB76" s="16" t="str">
        <f t="shared" si="51"/>
        <v/>
      </c>
      <c r="CC76" s="16" t="str">
        <f t="shared" si="51"/>
        <v/>
      </c>
      <c r="CD76" s="17"/>
      <c r="CH76" s="19"/>
      <c r="CI76" s="19"/>
      <c r="CJ76" s="47" t="str">
        <f t="shared" ref="CJ76:CJ111" si="70">IF($AX76="ok",VLOOKUP($J76,PrClDesc,2),"")</f>
        <v/>
      </c>
      <c r="CK76" s="47" t="str">
        <f t="shared" ref="CK76:CK111" si="71">IF($AX76="ok",VLOOKUP($J76,PrClDesc,3),"")</f>
        <v/>
      </c>
      <c r="CL76" s="47" t="str">
        <f t="shared" ref="CL76:CL111" si="72">IF($AX76="ok",VLOOKUP($J76,PrClDesc,4),"")</f>
        <v/>
      </c>
      <c r="CM76" s="20" t="s">
        <v>5</v>
      </c>
    </row>
    <row r="77" spans="1:91" s="18" customFormat="1" ht="25.5" x14ac:dyDescent="0.2">
      <c r="A77" s="45">
        <v>66</v>
      </c>
      <c r="B77" s="46" t="str">
        <f t="shared" si="52"/>
        <v/>
      </c>
      <c r="C77" s="67"/>
      <c r="D77" s="26"/>
      <c r="E77" s="70"/>
      <c r="F77" s="70"/>
      <c r="G77" s="193"/>
      <c r="H77" s="26"/>
      <c r="I77" s="191"/>
      <c r="J77" s="193"/>
      <c r="K77" s="27"/>
      <c r="L77" s="191"/>
      <c r="M77" s="27"/>
      <c r="N77" s="41"/>
      <c r="O77" s="27"/>
      <c r="P77" s="41"/>
      <c r="Q77" s="191"/>
      <c r="R77" s="191"/>
      <c r="S77" s="193"/>
      <c r="T77" s="193"/>
      <c r="U77" s="182"/>
      <c r="V77" s="191"/>
      <c r="W77" s="191"/>
      <c r="X77" s="193"/>
      <c r="Y77" s="193"/>
      <c r="Z77" s="193"/>
      <c r="AA77" s="193"/>
      <c r="AB77" s="193"/>
      <c r="AC77" s="193"/>
      <c r="AD77" s="193"/>
      <c r="AE77" s="193"/>
      <c r="AF77" s="193"/>
      <c r="AG77" s="193"/>
      <c r="AH77" s="193"/>
      <c r="AI77" s="193"/>
      <c r="AJ77" s="193"/>
      <c r="AK77" s="193"/>
      <c r="AL77" s="195"/>
      <c r="AM77" s="201"/>
      <c r="AN77" s="193"/>
      <c r="AO77" s="195"/>
      <c r="AP77" s="15"/>
      <c r="AQ77" s="16" t="str">
        <f t="shared" si="53"/>
        <v/>
      </c>
      <c r="AR77" s="16" t="str">
        <f t="shared" si="54"/>
        <v/>
      </c>
      <c r="AS77" s="16" t="str">
        <f t="shared" si="55"/>
        <v/>
      </c>
      <c r="AT77" s="16" t="str">
        <f t="shared" si="56"/>
        <v/>
      </c>
      <c r="AU77" s="16" t="str">
        <f t="shared" ref="AU77:AU111" si="73">IF(COUNTA($C77:$AO77)=0,"",IF(ISBLANK($G77),"Empty cell","ok"))</f>
        <v/>
      </c>
      <c r="AV77" s="16" t="str">
        <f t="shared" ref="AV77:AV111" si="74">IF(COUNTA($C77:$AO77)=0,"","ok")</f>
        <v/>
      </c>
      <c r="AW77" s="16" t="str">
        <f t="shared" ref="AW77:AW111" si="75">IF(COUNTA($C77:$AO77)=0,"",IF(ISBLANK($I77),"Empty cell",IF(OR($I77="n",$I77="d",$I77="c",$I77="e",$I77="f"),"ok","Should be n, d, c, e, or f")))</f>
        <v/>
      </c>
      <c r="AX77" s="16" t="str">
        <f t="shared" si="57"/>
        <v/>
      </c>
      <c r="AY77" s="16" t="str">
        <f t="shared" si="58"/>
        <v/>
      </c>
      <c r="AZ77" s="16" t="str">
        <f t="shared" ref="AZ77:AZ111" si="76">IF(COUNTA($C77:$AO77)=0,"",IF(I77="d","ok",IF(ISBLANK($L77),"Empty cell",IF(ISNUMBER(L77)=FALSE,"Entry should be a positive integer",IF($L77&lt;1,"Entry should be a positive integer",IF($L77=INT($L77),"ok","Entry should be a positive integer"))))))</f>
        <v/>
      </c>
      <c r="BA77" s="16" t="str">
        <f t="shared" si="59"/>
        <v/>
      </c>
      <c r="BB77" s="16" t="str">
        <f t="shared" si="60"/>
        <v/>
      </c>
      <c r="BC77" s="16" t="str">
        <f t="shared" si="61"/>
        <v/>
      </c>
      <c r="BD77" s="16" t="str">
        <f t="shared" si="62"/>
        <v/>
      </c>
      <c r="BE77" s="16" t="str">
        <f t="shared" ref="BE77:BE111" si="77">IF(COUNTA($C77:$AO77)=0,"",IF(OR($J77=5,$J77=6),IF(AND(ISBLANK(Q77),I77="D"),"ok",IF(AND(ISNUMBER(Q77),Q77&gt;0),"ok",IF(ISBLANK(Q77),"Empty cell","Entry should be a number &gt; 0"))),IF(ISBLANK(Q77),"ok",IF(OR($J77=1,$J77=2,$J77=3,$J77=4),"No entry should be made",IF(ISBLANK($J77),"No Product Group Code entered","Error in Product Group Code")))))</f>
        <v/>
      </c>
      <c r="BF77" s="16" t="str">
        <f t="shared" ref="BF77:BF111" si="78">IF(COUNTA($C77:$AO77)=0,"",IF(OR($J77=1,$J77=2,$J77=3,$J77=4),IF(AND(ISBLANK(R77),$I77="D"),"ok",IF(AND(ISNUMBER(R77),R77&gt;0),"ok",IF(ISBLANK(R77),"Empty cell","Entry should be a number &gt; 0"))),IF(ISBLANK(R77),"ok",IF(OR($J77=5,$J77=6),"No entry should be made",IF(ISBLANK($J77),"No Product Group Code entered","Error in Product Group Code")))))</f>
        <v/>
      </c>
      <c r="BG77" s="16" t="str">
        <f t="shared" ref="BG77:BG111" si="79">IF(COUNTA($C77:$AO77)=0,"",IF(OR($J77=1,$J77=2,$J77=3,$J77=4),IF(AND(ISBLANK(S77),$I77="D"),"ok",IF(AND(ISNUMBER(S77),S77&gt;0),"ok",IF(ISBLANK(S77),"Empty cell","Entry should be a number &gt; 0"))),IF(ISBLANK(S77),"ok",IF(OR($J77=5,$J77=6),"No entry should be made",IF(ISBLANK($J77),"No Product Group Code entered","Error in Product Group Code")))))</f>
        <v/>
      </c>
      <c r="BH77" s="16" t="str">
        <f t="shared" ref="BH77:BH111" si="80">IF(COUNTA($C77:$AO77)=0,"",IF(OR($J77=1,$J77=2,$J77=3,$J77=4),IF(AND(ISBLANK(T77),$I77="D"),"ok",IF(OR($T77="SS",$T77="TS",$T77="MS",$T77="VS"),"ok",IF(ISBLANK(T77),"Empty cell","Entry should be one of 'SS', 'TS', 'MS', or 'VS'"))),IF(ISBLANK(T77),"ok",IF(OR($J77=5,$J77=6),"No entry should be made",IF(ISBLANK($J77),"No Product Group Code entered","Error in Product Group Code")))))</f>
        <v/>
      </c>
      <c r="BI77" s="16" t="str">
        <f t="shared" ref="BI77:BI111" si="81">IF(COUNTA($C77:$AO77)=0,"",IF(OR($J77=1,$J77=2,$J77=3,$J77=4),IF(AND(ISBLANK(U77),$I77="D"),"ok",IF(AND(ISNUMBER(U77),U77&gt;0),"ok",IF(ISBLANK(U77),"Empty cell","Entry should be a number &gt; 0"))),IF(ISBLANK(U77),"ok",IF(OR($J77=5,$J77=6),"No entry should be made",IF(ISBLANK($J77),"No Product Group Code entered","Error in Product Group Code")))))</f>
        <v/>
      </c>
      <c r="BJ77" s="16" t="str">
        <f t="shared" ref="BJ77:BJ111" si="82">IF(COUNTA($C77:$AO77)=0,"",IF(AND(OR($J77=1,$J77=2,$J77=3),OR($T77="TS",$T77="MS",$T77="VS")),IF(AND(ISBLANK(V77),$I77="D"),"ok",IF(AND(ISNUMBER(V77),V77&gt;0),"ok",IF(ISBLANK(V77),"Empty cell","Entry should be a number &gt; 0"))),IF(ISBLANK(V77),"ok",IF(OR($J77=4,$J77=5,$J77=6,$T77="SS"),"No entry should be made",IF(ISBLANK($J77),"No Product Group Code entered","Error in Product Group Code")))))</f>
        <v/>
      </c>
      <c r="BK77" s="16" t="str">
        <f t="shared" ref="BK77:BK111" si="83">IF(COUNTA($C77:$AO77)=0,"",IF(OR($J77=1,$J77=2,$J77=3,$J77=4),IF(AND(ISBLANK(W77),$I77="D"),"ok",IF(AND(ISNUMBER(W77),W77&gt;0),"ok",IF(ISBLANK(W77),"Empty cell","Entry should be a number &gt; 0"))),IF(ISBLANK(W77),"ok",IF(OR($J77=5,$J77=6),"No entry should be made",IF(ISBLANK($J77),"No Product Group Code entered","Error in Product Group Code")))))</f>
        <v/>
      </c>
      <c r="BL77" s="16" t="str">
        <f t="shared" ref="BL77:BL111" si="84">IF(COUNTA($C77:$AO77)=0,"",IF(OR($J77=1,$J77=2,$J77=3,$J77=4),IF(AND(ISBLANK(X77),$I77="D"),"ok",IF(AND(ISNUMBER(X77),X77&gt;0),"ok",IF(ISBLANK(X77),"Empty cell","Entry should be a number &gt; 0"))),IF(ISBLANK(X77),"ok",IF(OR($J77=5,$J77=6),"No entry should be made",IF(ISBLANK($J77),"No Product Group Code entered","Error in Product Group Code")))))</f>
        <v/>
      </c>
      <c r="BM77" s="16" t="str">
        <f t="shared" ref="BM77:BM111" si="85">IF(COUNTA($C77:$AO77)=0,"",IF(OR($J77=1,$J77=2,$J77=3,$J77=4),IF(AND(ISBLANK(Y77),$I77="D"),"ok",IF(AND(ISNUMBER(Y77),Y77&gt;0),"ok",IF(ISBLANK(Y77),"Empty cell","Entry should be a number &gt; 0"))),IF(ISBLANK(Y77),"ok",IF(OR($J77=5,$J77=6),"No entry should be made",IF(ISBLANK($J77),"No Product Group Code entered","Error in Product Group Code")))))</f>
        <v/>
      </c>
      <c r="BN77" s="16" t="str">
        <f t="shared" ref="BN77:BN111" si="86">IF(COUNTA($C77:$AO77)=0,"",IF(OR($J77=1,$J77=2,$J77=3),IF(AND(ISBLANK(Z77),$I77="D"),"ok",IF(AND(ISNUMBER(Z77),Z77&gt;0),"ok",IF(ISBLANK(Z77),"Empty cell","Entry should be a number &gt; 0"))),IF(ISBLANK(Z77),"ok",IF(OR($J77=4,$J77=5,$J77=6),"No entry should be made",IF(ISBLANK($J77),"No Product Group Code entered","Error in Product Group Code")))))</f>
        <v/>
      </c>
      <c r="BO77" s="65" t="str">
        <f t="shared" ref="BO77:BO111" si="87">IF(COUNTA($C77:$AO77)=0,"",IF(ISBLANK(AA77),"ok",IF(ISBLANK($J77),"No Product Group Code Entered",IF(OR($J77=1,$J77=2,$J77=3,$J77=4),IF(OR(AA77="E",AA77="D"),"ok","Entry should be 'E' or 'D'"),"No entry should be made"))))</f>
        <v/>
      </c>
      <c r="BP77" s="65" t="str">
        <f t="shared" si="63"/>
        <v/>
      </c>
      <c r="BQ77" s="65" t="str">
        <f t="shared" si="64"/>
        <v/>
      </c>
      <c r="BR77" s="65" t="str">
        <f t="shared" si="65"/>
        <v/>
      </c>
      <c r="BS77" s="65" t="str">
        <f t="shared" si="66"/>
        <v/>
      </c>
      <c r="BT77" s="65" t="str">
        <f t="shared" si="67"/>
        <v/>
      </c>
      <c r="BU77" s="65" t="str">
        <f t="shared" si="68"/>
        <v/>
      </c>
      <c r="BV77" s="65" t="str">
        <f t="shared" si="69"/>
        <v/>
      </c>
      <c r="BW77" s="183" t="str">
        <f t="shared" ref="BW77:BW111" si="88">IF(COUNTA($C77:$AO77)=0,"",IF(ISBLANK(AI77),"ok",IF(ISBLANK($J77),"No Product Group Code entered",IF(OR($J77=1,$J77=2,$J77=3,$J77=4),IF(AND(ISNUMBER(AI77),AI77&gt;0),"ok","Entry should be a number &gt; 0"),"No entry should be made"))))</f>
        <v/>
      </c>
      <c r="BX77" s="183" t="str">
        <f t="shared" ref="BX77:BX111" si="89">IF(COUNTA($C77:$AO77)=0,"",IF(ISBLANK(AJ77),"ok",IF(ISBLANK($J77),"No Product Group Code entered",IF(AND(OR($J77=1,$J77=2,$J77=3),OR($T77="TS",$T77="MS",$T77="VS")),IF(AND(ISNUMBER(AJ77),AJ77&gt;0),"ok","Entry should be a number &gt; 0"),"No entry should be made"))))</f>
        <v/>
      </c>
      <c r="BY77" s="183" t="str">
        <f t="shared" ref="BY77:BY111" si="90">IF(COUNTA($C77:$AO77)=0,"",IF(ISBLANK(AK77),"ok",IF(ISBLANK($J77),"No Product Group Code entered",IF(OR($J77=1,$J77=2,$J77=3,$J77=4),IF(AND(ISNUMBER(AK77),AK77&gt;0),"ok","Entry should be a number &gt; 0"),"No entry should be made"))))</f>
        <v/>
      </c>
      <c r="BZ77" s="183" t="str">
        <f t="shared" ref="BZ77:BZ111" si="91">IF(COUNTA($C77:$AO77)=0,"",IF(ISBLANK(AL77),"ok",IF(ISBLANK($J77),"No Product Group Code entered",IF(AND(OR($J77=1,$J77=2,$J77=3),OR($T77="TS",$T77="MS",$T77="VS")),IF(AND(ISNUMBER(AL77),AL77&gt;0),"ok","Entry should be a number &gt; 0"),"No entry should be made"))))</f>
        <v/>
      </c>
      <c r="CA77" s="16" t="str">
        <f t="shared" si="51"/>
        <v/>
      </c>
      <c r="CB77" s="16" t="str">
        <f t="shared" si="51"/>
        <v/>
      </c>
      <c r="CC77" s="16" t="str">
        <f t="shared" si="51"/>
        <v/>
      </c>
      <c r="CD77" s="17"/>
      <c r="CH77" s="19"/>
      <c r="CI77" s="19"/>
      <c r="CJ77" s="47" t="str">
        <f t="shared" si="70"/>
        <v/>
      </c>
      <c r="CK77" s="47" t="str">
        <f t="shared" si="71"/>
        <v/>
      </c>
      <c r="CL77" s="47" t="str">
        <f t="shared" si="72"/>
        <v/>
      </c>
      <c r="CM77" s="20" t="s">
        <v>5</v>
      </c>
    </row>
    <row r="78" spans="1:91" s="18" customFormat="1" ht="25.5" x14ac:dyDescent="0.2">
      <c r="A78" s="45">
        <v>67</v>
      </c>
      <c r="B78" s="46" t="str">
        <f t="shared" si="52"/>
        <v/>
      </c>
      <c r="C78" s="67"/>
      <c r="D78" s="26"/>
      <c r="E78" s="70"/>
      <c r="F78" s="70"/>
      <c r="G78" s="193"/>
      <c r="H78" s="26"/>
      <c r="I78" s="191"/>
      <c r="J78" s="193"/>
      <c r="K78" s="27"/>
      <c r="L78" s="191"/>
      <c r="M78" s="27"/>
      <c r="N78" s="41"/>
      <c r="O78" s="27"/>
      <c r="P78" s="41"/>
      <c r="Q78" s="191"/>
      <c r="R78" s="191"/>
      <c r="S78" s="193"/>
      <c r="T78" s="193"/>
      <c r="U78" s="182"/>
      <c r="V78" s="191"/>
      <c r="W78" s="191"/>
      <c r="X78" s="193"/>
      <c r="Y78" s="193"/>
      <c r="Z78" s="193"/>
      <c r="AA78" s="193"/>
      <c r="AB78" s="193"/>
      <c r="AC78" s="193"/>
      <c r="AD78" s="193"/>
      <c r="AE78" s="193"/>
      <c r="AF78" s="193"/>
      <c r="AG78" s="193"/>
      <c r="AH78" s="193"/>
      <c r="AI78" s="193"/>
      <c r="AJ78" s="193"/>
      <c r="AK78" s="193"/>
      <c r="AL78" s="195"/>
      <c r="AM78" s="201"/>
      <c r="AN78" s="193"/>
      <c r="AO78" s="195"/>
      <c r="AP78" s="15"/>
      <c r="AQ78" s="16" t="str">
        <f t="shared" si="53"/>
        <v/>
      </c>
      <c r="AR78" s="16" t="str">
        <f t="shared" si="54"/>
        <v/>
      </c>
      <c r="AS78" s="16" t="str">
        <f t="shared" si="55"/>
        <v/>
      </c>
      <c r="AT78" s="16" t="str">
        <f t="shared" si="56"/>
        <v/>
      </c>
      <c r="AU78" s="16" t="str">
        <f t="shared" si="73"/>
        <v/>
      </c>
      <c r="AV78" s="16" t="str">
        <f t="shared" si="74"/>
        <v/>
      </c>
      <c r="AW78" s="16" t="str">
        <f t="shared" si="75"/>
        <v/>
      </c>
      <c r="AX78" s="16" t="str">
        <f t="shared" si="57"/>
        <v/>
      </c>
      <c r="AY78" s="16" t="str">
        <f t="shared" si="58"/>
        <v/>
      </c>
      <c r="AZ78" s="16" t="str">
        <f t="shared" si="76"/>
        <v/>
      </c>
      <c r="BA78" s="16" t="str">
        <f t="shared" si="59"/>
        <v/>
      </c>
      <c r="BB78" s="16" t="str">
        <f t="shared" si="60"/>
        <v/>
      </c>
      <c r="BC78" s="16" t="str">
        <f t="shared" si="61"/>
        <v/>
      </c>
      <c r="BD78" s="16" t="str">
        <f t="shared" si="62"/>
        <v/>
      </c>
      <c r="BE78" s="16" t="str">
        <f t="shared" si="77"/>
        <v/>
      </c>
      <c r="BF78" s="16" t="str">
        <f t="shared" si="78"/>
        <v/>
      </c>
      <c r="BG78" s="16" t="str">
        <f t="shared" si="79"/>
        <v/>
      </c>
      <c r="BH78" s="16" t="str">
        <f t="shared" si="80"/>
        <v/>
      </c>
      <c r="BI78" s="16" t="str">
        <f t="shared" si="81"/>
        <v/>
      </c>
      <c r="BJ78" s="16" t="str">
        <f t="shared" si="82"/>
        <v/>
      </c>
      <c r="BK78" s="16" t="str">
        <f t="shared" si="83"/>
        <v/>
      </c>
      <c r="BL78" s="16" t="str">
        <f t="shared" si="84"/>
        <v/>
      </c>
      <c r="BM78" s="16" t="str">
        <f t="shared" si="85"/>
        <v/>
      </c>
      <c r="BN78" s="16" t="str">
        <f t="shared" si="86"/>
        <v/>
      </c>
      <c r="BO78" s="65" t="str">
        <f t="shared" si="87"/>
        <v/>
      </c>
      <c r="BP78" s="65" t="str">
        <f t="shared" si="63"/>
        <v/>
      </c>
      <c r="BQ78" s="65" t="str">
        <f t="shared" si="64"/>
        <v/>
      </c>
      <c r="BR78" s="65" t="str">
        <f t="shared" si="65"/>
        <v/>
      </c>
      <c r="BS78" s="65" t="str">
        <f t="shared" si="66"/>
        <v/>
      </c>
      <c r="BT78" s="65" t="str">
        <f t="shared" si="67"/>
        <v/>
      </c>
      <c r="BU78" s="65" t="str">
        <f t="shared" si="68"/>
        <v/>
      </c>
      <c r="BV78" s="65" t="str">
        <f t="shared" si="69"/>
        <v/>
      </c>
      <c r="BW78" s="183" t="str">
        <f t="shared" si="88"/>
        <v/>
      </c>
      <c r="BX78" s="183" t="str">
        <f t="shared" si="89"/>
        <v/>
      </c>
      <c r="BY78" s="183" t="str">
        <f t="shared" si="90"/>
        <v/>
      </c>
      <c r="BZ78" s="183" t="str">
        <f t="shared" si="91"/>
        <v/>
      </c>
      <c r="CA78" s="16" t="str">
        <f t="shared" si="51"/>
        <v/>
      </c>
      <c r="CB78" s="16" t="str">
        <f t="shared" si="51"/>
        <v/>
      </c>
      <c r="CC78" s="16" t="str">
        <f t="shared" si="51"/>
        <v/>
      </c>
      <c r="CD78" s="17"/>
      <c r="CH78" s="19"/>
      <c r="CI78" s="19"/>
      <c r="CJ78" s="47" t="str">
        <f t="shared" si="70"/>
        <v/>
      </c>
      <c r="CK78" s="47" t="str">
        <f t="shared" si="71"/>
        <v/>
      </c>
      <c r="CL78" s="47" t="str">
        <f t="shared" si="72"/>
        <v/>
      </c>
      <c r="CM78" s="20" t="s">
        <v>5</v>
      </c>
    </row>
    <row r="79" spans="1:91" s="18" customFormat="1" ht="25.5" x14ac:dyDescent="0.2">
      <c r="A79" s="45">
        <v>68</v>
      </c>
      <c r="B79" s="46" t="str">
        <f t="shared" si="52"/>
        <v/>
      </c>
      <c r="C79" s="67"/>
      <c r="D79" s="26"/>
      <c r="E79" s="70"/>
      <c r="F79" s="70"/>
      <c r="G79" s="193"/>
      <c r="H79" s="26"/>
      <c r="I79" s="191"/>
      <c r="J79" s="193"/>
      <c r="K79" s="27"/>
      <c r="L79" s="191"/>
      <c r="M79" s="27"/>
      <c r="N79" s="41"/>
      <c r="O79" s="27"/>
      <c r="P79" s="41"/>
      <c r="Q79" s="191"/>
      <c r="R79" s="191"/>
      <c r="S79" s="193"/>
      <c r="T79" s="193"/>
      <c r="U79" s="182"/>
      <c r="V79" s="191"/>
      <c r="W79" s="191"/>
      <c r="X79" s="193"/>
      <c r="Y79" s="193"/>
      <c r="Z79" s="193"/>
      <c r="AA79" s="193"/>
      <c r="AB79" s="193"/>
      <c r="AC79" s="193"/>
      <c r="AD79" s="193"/>
      <c r="AE79" s="193"/>
      <c r="AF79" s="193"/>
      <c r="AG79" s="193"/>
      <c r="AH79" s="193"/>
      <c r="AI79" s="193"/>
      <c r="AJ79" s="193"/>
      <c r="AK79" s="193"/>
      <c r="AL79" s="195"/>
      <c r="AM79" s="201"/>
      <c r="AN79" s="193"/>
      <c r="AO79" s="195"/>
      <c r="AP79" s="15"/>
      <c r="AQ79" s="16" t="str">
        <f t="shared" si="53"/>
        <v/>
      </c>
      <c r="AR79" s="16" t="str">
        <f t="shared" si="54"/>
        <v/>
      </c>
      <c r="AS79" s="16" t="str">
        <f t="shared" si="55"/>
        <v/>
      </c>
      <c r="AT79" s="16" t="str">
        <f t="shared" si="56"/>
        <v/>
      </c>
      <c r="AU79" s="16" t="str">
        <f t="shared" si="73"/>
        <v/>
      </c>
      <c r="AV79" s="16" t="str">
        <f t="shared" si="74"/>
        <v/>
      </c>
      <c r="AW79" s="16" t="str">
        <f t="shared" si="75"/>
        <v/>
      </c>
      <c r="AX79" s="16" t="str">
        <f t="shared" si="57"/>
        <v/>
      </c>
      <c r="AY79" s="16" t="str">
        <f t="shared" si="58"/>
        <v/>
      </c>
      <c r="AZ79" s="16" t="str">
        <f t="shared" si="76"/>
        <v/>
      </c>
      <c r="BA79" s="16" t="str">
        <f t="shared" si="59"/>
        <v/>
      </c>
      <c r="BB79" s="16" t="str">
        <f t="shared" si="60"/>
        <v/>
      </c>
      <c r="BC79" s="16" t="str">
        <f t="shared" si="61"/>
        <v/>
      </c>
      <c r="BD79" s="16" t="str">
        <f t="shared" si="62"/>
        <v/>
      </c>
      <c r="BE79" s="16" t="str">
        <f t="shared" si="77"/>
        <v/>
      </c>
      <c r="BF79" s="16" t="str">
        <f t="shared" si="78"/>
        <v/>
      </c>
      <c r="BG79" s="16" t="str">
        <f t="shared" si="79"/>
        <v/>
      </c>
      <c r="BH79" s="16" t="str">
        <f t="shared" si="80"/>
        <v/>
      </c>
      <c r="BI79" s="16" t="str">
        <f t="shared" si="81"/>
        <v/>
      </c>
      <c r="BJ79" s="16" t="str">
        <f t="shared" si="82"/>
        <v/>
      </c>
      <c r="BK79" s="16" t="str">
        <f t="shared" si="83"/>
        <v/>
      </c>
      <c r="BL79" s="16" t="str">
        <f t="shared" si="84"/>
        <v/>
      </c>
      <c r="BM79" s="16" t="str">
        <f t="shared" si="85"/>
        <v/>
      </c>
      <c r="BN79" s="16" t="str">
        <f t="shared" si="86"/>
        <v/>
      </c>
      <c r="BO79" s="65" t="str">
        <f t="shared" si="87"/>
        <v/>
      </c>
      <c r="BP79" s="65" t="str">
        <f t="shared" si="63"/>
        <v/>
      </c>
      <c r="BQ79" s="65" t="str">
        <f t="shared" si="64"/>
        <v/>
      </c>
      <c r="BR79" s="65" t="str">
        <f t="shared" si="65"/>
        <v/>
      </c>
      <c r="BS79" s="65" t="str">
        <f t="shared" si="66"/>
        <v/>
      </c>
      <c r="BT79" s="65" t="str">
        <f t="shared" si="67"/>
        <v/>
      </c>
      <c r="BU79" s="65" t="str">
        <f t="shared" si="68"/>
        <v/>
      </c>
      <c r="BV79" s="65" t="str">
        <f t="shared" si="69"/>
        <v/>
      </c>
      <c r="BW79" s="183" t="str">
        <f t="shared" si="88"/>
        <v/>
      </c>
      <c r="BX79" s="183" t="str">
        <f t="shared" si="89"/>
        <v/>
      </c>
      <c r="BY79" s="183" t="str">
        <f t="shared" si="90"/>
        <v/>
      </c>
      <c r="BZ79" s="183" t="str">
        <f t="shared" si="91"/>
        <v/>
      </c>
      <c r="CA79" s="16" t="str">
        <f t="shared" si="51"/>
        <v/>
      </c>
      <c r="CB79" s="16" t="str">
        <f t="shared" si="51"/>
        <v/>
      </c>
      <c r="CC79" s="16" t="str">
        <f t="shared" si="51"/>
        <v/>
      </c>
      <c r="CD79" s="17"/>
      <c r="CH79" s="19"/>
      <c r="CI79" s="19"/>
      <c r="CJ79" s="47" t="str">
        <f t="shared" si="70"/>
        <v/>
      </c>
      <c r="CK79" s="47" t="str">
        <f t="shared" si="71"/>
        <v/>
      </c>
      <c r="CL79" s="47" t="str">
        <f t="shared" si="72"/>
        <v/>
      </c>
      <c r="CM79" s="20" t="s">
        <v>5</v>
      </c>
    </row>
    <row r="80" spans="1:91" s="18" customFormat="1" ht="25.5" x14ac:dyDescent="0.2">
      <c r="A80" s="45">
        <v>69</v>
      </c>
      <c r="B80" s="46" t="str">
        <f t="shared" si="52"/>
        <v/>
      </c>
      <c r="C80" s="67"/>
      <c r="D80" s="26"/>
      <c r="E80" s="70"/>
      <c r="F80" s="70"/>
      <c r="G80" s="193"/>
      <c r="H80" s="26"/>
      <c r="I80" s="191"/>
      <c r="J80" s="193"/>
      <c r="K80" s="27"/>
      <c r="L80" s="191"/>
      <c r="M80" s="27"/>
      <c r="N80" s="41"/>
      <c r="O80" s="27"/>
      <c r="P80" s="41"/>
      <c r="Q80" s="191"/>
      <c r="R80" s="191"/>
      <c r="S80" s="193"/>
      <c r="T80" s="193"/>
      <c r="U80" s="182"/>
      <c r="V80" s="191"/>
      <c r="W80" s="191"/>
      <c r="X80" s="193"/>
      <c r="Y80" s="193"/>
      <c r="Z80" s="193"/>
      <c r="AA80" s="193"/>
      <c r="AB80" s="193"/>
      <c r="AC80" s="193"/>
      <c r="AD80" s="193"/>
      <c r="AE80" s="193"/>
      <c r="AF80" s="193"/>
      <c r="AG80" s="193"/>
      <c r="AH80" s="193"/>
      <c r="AI80" s="193"/>
      <c r="AJ80" s="193"/>
      <c r="AK80" s="193"/>
      <c r="AL80" s="195"/>
      <c r="AM80" s="201"/>
      <c r="AN80" s="193"/>
      <c r="AO80" s="195"/>
      <c r="AP80" s="15"/>
      <c r="AQ80" s="16" t="str">
        <f t="shared" si="53"/>
        <v/>
      </c>
      <c r="AR80" s="16" t="str">
        <f t="shared" si="54"/>
        <v/>
      </c>
      <c r="AS80" s="16" t="str">
        <f t="shared" si="55"/>
        <v/>
      </c>
      <c r="AT80" s="16" t="str">
        <f t="shared" si="56"/>
        <v/>
      </c>
      <c r="AU80" s="16" t="str">
        <f t="shared" si="73"/>
        <v/>
      </c>
      <c r="AV80" s="16" t="str">
        <f t="shared" si="74"/>
        <v/>
      </c>
      <c r="AW80" s="16" t="str">
        <f t="shared" si="75"/>
        <v/>
      </c>
      <c r="AX80" s="16" t="str">
        <f t="shared" si="57"/>
        <v/>
      </c>
      <c r="AY80" s="16" t="str">
        <f t="shared" si="58"/>
        <v/>
      </c>
      <c r="AZ80" s="16" t="str">
        <f t="shared" si="76"/>
        <v/>
      </c>
      <c r="BA80" s="16" t="str">
        <f t="shared" si="59"/>
        <v/>
      </c>
      <c r="BB80" s="16" t="str">
        <f t="shared" si="60"/>
        <v/>
      </c>
      <c r="BC80" s="16" t="str">
        <f t="shared" si="61"/>
        <v/>
      </c>
      <c r="BD80" s="16" t="str">
        <f t="shared" si="62"/>
        <v/>
      </c>
      <c r="BE80" s="16" t="str">
        <f t="shared" si="77"/>
        <v/>
      </c>
      <c r="BF80" s="16" t="str">
        <f t="shared" si="78"/>
        <v/>
      </c>
      <c r="BG80" s="16" t="str">
        <f t="shared" si="79"/>
        <v/>
      </c>
      <c r="BH80" s="16" t="str">
        <f t="shared" si="80"/>
        <v/>
      </c>
      <c r="BI80" s="16" t="str">
        <f t="shared" si="81"/>
        <v/>
      </c>
      <c r="BJ80" s="16" t="str">
        <f t="shared" si="82"/>
        <v/>
      </c>
      <c r="BK80" s="16" t="str">
        <f t="shared" si="83"/>
        <v/>
      </c>
      <c r="BL80" s="16" t="str">
        <f t="shared" si="84"/>
        <v/>
      </c>
      <c r="BM80" s="16" t="str">
        <f t="shared" si="85"/>
        <v/>
      </c>
      <c r="BN80" s="16" t="str">
        <f t="shared" si="86"/>
        <v/>
      </c>
      <c r="BO80" s="65" t="str">
        <f t="shared" si="87"/>
        <v/>
      </c>
      <c r="BP80" s="65" t="str">
        <f t="shared" si="63"/>
        <v/>
      </c>
      <c r="BQ80" s="65" t="str">
        <f t="shared" si="64"/>
        <v/>
      </c>
      <c r="BR80" s="65" t="str">
        <f t="shared" si="65"/>
        <v/>
      </c>
      <c r="BS80" s="65" t="str">
        <f t="shared" si="66"/>
        <v/>
      </c>
      <c r="BT80" s="65" t="str">
        <f t="shared" si="67"/>
        <v/>
      </c>
      <c r="BU80" s="65" t="str">
        <f t="shared" si="68"/>
        <v/>
      </c>
      <c r="BV80" s="65" t="str">
        <f t="shared" si="69"/>
        <v/>
      </c>
      <c r="BW80" s="183" t="str">
        <f t="shared" si="88"/>
        <v/>
      </c>
      <c r="BX80" s="183" t="str">
        <f t="shared" si="89"/>
        <v/>
      </c>
      <c r="BY80" s="183" t="str">
        <f t="shared" si="90"/>
        <v/>
      </c>
      <c r="BZ80" s="183" t="str">
        <f t="shared" si="91"/>
        <v/>
      </c>
      <c r="CA80" s="16" t="str">
        <f t="shared" si="51"/>
        <v/>
      </c>
      <c r="CB80" s="16" t="str">
        <f t="shared" si="51"/>
        <v/>
      </c>
      <c r="CC80" s="16" t="str">
        <f t="shared" si="51"/>
        <v/>
      </c>
      <c r="CD80" s="17"/>
      <c r="CH80" s="19"/>
      <c r="CI80" s="19"/>
      <c r="CJ80" s="47" t="str">
        <f t="shared" si="70"/>
        <v/>
      </c>
      <c r="CK80" s="47" t="str">
        <f t="shared" si="71"/>
        <v/>
      </c>
      <c r="CL80" s="47" t="str">
        <f t="shared" si="72"/>
        <v/>
      </c>
      <c r="CM80" s="20" t="s">
        <v>5</v>
      </c>
    </row>
    <row r="81" spans="1:91" s="18" customFormat="1" ht="25.5" x14ac:dyDescent="0.2">
      <c r="A81" s="45">
        <v>70</v>
      </c>
      <c r="B81" s="46" t="str">
        <f t="shared" si="52"/>
        <v/>
      </c>
      <c r="C81" s="67"/>
      <c r="D81" s="26"/>
      <c r="E81" s="70"/>
      <c r="F81" s="70"/>
      <c r="G81" s="193"/>
      <c r="H81" s="26"/>
      <c r="I81" s="191"/>
      <c r="J81" s="193"/>
      <c r="K81" s="27"/>
      <c r="L81" s="191"/>
      <c r="M81" s="27"/>
      <c r="N81" s="41"/>
      <c r="O81" s="27"/>
      <c r="P81" s="41"/>
      <c r="Q81" s="191"/>
      <c r="R81" s="191"/>
      <c r="S81" s="193"/>
      <c r="T81" s="193"/>
      <c r="U81" s="182"/>
      <c r="V81" s="191"/>
      <c r="W81" s="191"/>
      <c r="X81" s="193"/>
      <c r="Y81" s="193"/>
      <c r="Z81" s="193"/>
      <c r="AA81" s="193"/>
      <c r="AB81" s="193"/>
      <c r="AC81" s="193"/>
      <c r="AD81" s="193"/>
      <c r="AE81" s="193"/>
      <c r="AF81" s="193"/>
      <c r="AG81" s="193"/>
      <c r="AH81" s="193"/>
      <c r="AI81" s="193"/>
      <c r="AJ81" s="193"/>
      <c r="AK81" s="193"/>
      <c r="AL81" s="195"/>
      <c r="AM81" s="201"/>
      <c r="AN81" s="193"/>
      <c r="AO81" s="195"/>
      <c r="AP81" s="15"/>
      <c r="AQ81" s="16" t="str">
        <f t="shared" si="53"/>
        <v/>
      </c>
      <c r="AR81" s="16" t="str">
        <f t="shared" si="54"/>
        <v/>
      </c>
      <c r="AS81" s="16" t="str">
        <f t="shared" si="55"/>
        <v/>
      </c>
      <c r="AT81" s="16" t="str">
        <f t="shared" si="56"/>
        <v/>
      </c>
      <c r="AU81" s="16" t="str">
        <f t="shared" si="73"/>
        <v/>
      </c>
      <c r="AV81" s="16" t="str">
        <f t="shared" si="74"/>
        <v/>
      </c>
      <c r="AW81" s="16" t="str">
        <f t="shared" si="75"/>
        <v/>
      </c>
      <c r="AX81" s="16" t="str">
        <f t="shared" si="57"/>
        <v/>
      </c>
      <c r="AY81" s="16" t="str">
        <f t="shared" si="58"/>
        <v/>
      </c>
      <c r="AZ81" s="16" t="str">
        <f t="shared" si="76"/>
        <v/>
      </c>
      <c r="BA81" s="16" t="str">
        <f t="shared" si="59"/>
        <v/>
      </c>
      <c r="BB81" s="16" t="str">
        <f t="shared" si="60"/>
        <v/>
      </c>
      <c r="BC81" s="16" t="str">
        <f t="shared" si="61"/>
        <v/>
      </c>
      <c r="BD81" s="16" t="str">
        <f t="shared" si="62"/>
        <v/>
      </c>
      <c r="BE81" s="16" t="str">
        <f t="shared" si="77"/>
        <v/>
      </c>
      <c r="BF81" s="16" t="str">
        <f t="shared" si="78"/>
        <v/>
      </c>
      <c r="BG81" s="16" t="str">
        <f t="shared" si="79"/>
        <v/>
      </c>
      <c r="BH81" s="16" t="str">
        <f t="shared" si="80"/>
        <v/>
      </c>
      <c r="BI81" s="16" t="str">
        <f t="shared" si="81"/>
        <v/>
      </c>
      <c r="BJ81" s="16" t="str">
        <f t="shared" si="82"/>
        <v/>
      </c>
      <c r="BK81" s="16" t="str">
        <f t="shared" si="83"/>
        <v/>
      </c>
      <c r="BL81" s="16" t="str">
        <f t="shared" si="84"/>
        <v/>
      </c>
      <c r="BM81" s="16" t="str">
        <f t="shared" si="85"/>
        <v/>
      </c>
      <c r="BN81" s="16" t="str">
        <f t="shared" si="86"/>
        <v/>
      </c>
      <c r="BO81" s="65" t="str">
        <f t="shared" si="87"/>
        <v/>
      </c>
      <c r="BP81" s="65" t="str">
        <f t="shared" si="63"/>
        <v/>
      </c>
      <c r="BQ81" s="65" t="str">
        <f t="shared" si="64"/>
        <v/>
      </c>
      <c r="BR81" s="65" t="str">
        <f t="shared" si="65"/>
        <v/>
      </c>
      <c r="BS81" s="65" t="str">
        <f t="shared" si="66"/>
        <v/>
      </c>
      <c r="BT81" s="65" t="str">
        <f t="shared" si="67"/>
        <v/>
      </c>
      <c r="BU81" s="65" t="str">
        <f t="shared" si="68"/>
        <v/>
      </c>
      <c r="BV81" s="65" t="str">
        <f t="shared" si="69"/>
        <v/>
      </c>
      <c r="BW81" s="183" t="str">
        <f t="shared" si="88"/>
        <v/>
      </c>
      <c r="BX81" s="183" t="str">
        <f t="shared" si="89"/>
        <v/>
      </c>
      <c r="BY81" s="183" t="str">
        <f t="shared" si="90"/>
        <v/>
      </c>
      <c r="BZ81" s="183" t="str">
        <f t="shared" si="91"/>
        <v/>
      </c>
      <c r="CA81" s="16" t="str">
        <f t="shared" si="51"/>
        <v/>
      </c>
      <c r="CB81" s="16" t="str">
        <f t="shared" si="51"/>
        <v/>
      </c>
      <c r="CC81" s="16" t="str">
        <f t="shared" si="51"/>
        <v/>
      </c>
      <c r="CD81" s="17"/>
      <c r="CH81" s="19"/>
      <c r="CI81" s="19"/>
      <c r="CJ81" s="47" t="str">
        <f t="shared" si="70"/>
        <v/>
      </c>
      <c r="CK81" s="47" t="str">
        <f t="shared" si="71"/>
        <v/>
      </c>
      <c r="CL81" s="47" t="str">
        <f t="shared" si="72"/>
        <v/>
      </c>
      <c r="CM81" s="20" t="s">
        <v>5</v>
      </c>
    </row>
    <row r="82" spans="1:91" s="18" customFormat="1" ht="25.5" x14ac:dyDescent="0.2">
      <c r="A82" s="45">
        <v>71</v>
      </c>
      <c r="B82" s="46" t="str">
        <f t="shared" si="52"/>
        <v/>
      </c>
      <c r="C82" s="67"/>
      <c r="D82" s="26"/>
      <c r="E82" s="70"/>
      <c r="F82" s="70"/>
      <c r="G82" s="193"/>
      <c r="H82" s="26"/>
      <c r="I82" s="191"/>
      <c r="J82" s="193"/>
      <c r="K82" s="27"/>
      <c r="L82" s="191"/>
      <c r="M82" s="27"/>
      <c r="N82" s="41"/>
      <c r="O82" s="27"/>
      <c r="P82" s="41"/>
      <c r="Q82" s="191"/>
      <c r="R82" s="191"/>
      <c r="S82" s="193"/>
      <c r="T82" s="193"/>
      <c r="U82" s="182"/>
      <c r="V82" s="191"/>
      <c r="W82" s="191"/>
      <c r="X82" s="193"/>
      <c r="Y82" s="193"/>
      <c r="Z82" s="193"/>
      <c r="AA82" s="193"/>
      <c r="AB82" s="193"/>
      <c r="AC82" s="193"/>
      <c r="AD82" s="193"/>
      <c r="AE82" s="193"/>
      <c r="AF82" s="193"/>
      <c r="AG82" s="193"/>
      <c r="AH82" s="193"/>
      <c r="AI82" s="193"/>
      <c r="AJ82" s="193"/>
      <c r="AK82" s="193"/>
      <c r="AL82" s="195"/>
      <c r="AM82" s="201"/>
      <c r="AN82" s="193"/>
      <c r="AO82" s="195"/>
      <c r="AP82" s="15"/>
      <c r="AQ82" s="16" t="str">
        <f t="shared" si="53"/>
        <v/>
      </c>
      <c r="AR82" s="16" t="str">
        <f t="shared" si="54"/>
        <v/>
      </c>
      <c r="AS82" s="16" t="str">
        <f t="shared" si="55"/>
        <v/>
      </c>
      <c r="AT82" s="16" t="str">
        <f t="shared" si="56"/>
        <v/>
      </c>
      <c r="AU82" s="16" t="str">
        <f t="shared" si="73"/>
        <v/>
      </c>
      <c r="AV82" s="16" t="str">
        <f t="shared" si="74"/>
        <v/>
      </c>
      <c r="AW82" s="16" t="str">
        <f t="shared" si="75"/>
        <v/>
      </c>
      <c r="AX82" s="16" t="str">
        <f t="shared" si="57"/>
        <v/>
      </c>
      <c r="AY82" s="16" t="str">
        <f t="shared" si="58"/>
        <v/>
      </c>
      <c r="AZ82" s="16" t="str">
        <f t="shared" si="76"/>
        <v/>
      </c>
      <c r="BA82" s="16" t="str">
        <f t="shared" si="59"/>
        <v/>
      </c>
      <c r="BB82" s="16" t="str">
        <f t="shared" si="60"/>
        <v/>
      </c>
      <c r="BC82" s="16" t="str">
        <f t="shared" si="61"/>
        <v/>
      </c>
      <c r="BD82" s="16" t="str">
        <f t="shared" si="62"/>
        <v/>
      </c>
      <c r="BE82" s="16" t="str">
        <f t="shared" si="77"/>
        <v/>
      </c>
      <c r="BF82" s="16" t="str">
        <f t="shared" si="78"/>
        <v/>
      </c>
      <c r="BG82" s="16" t="str">
        <f t="shared" si="79"/>
        <v/>
      </c>
      <c r="BH82" s="16" t="str">
        <f t="shared" si="80"/>
        <v/>
      </c>
      <c r="BI82" s="16" t="str">
        <f t="shared" si="81"/>
        <v/>
      </c>
      <c r="BJ82" s="16" t="str">
        <f t="shared" si="82"/>
        <v/>
      </c>
      <c r="BK82" s="16" t="str">
        <f t="shared" si="83"/>
        <v/>
      </c>
      <c r="BL82" s="16" t="str">
        <f t="shared" si="84"/>
        <v/>
      </c>
      <c r="BM82" s="16" t="str">
        <f t="shared" si="85"/>
        <v/>
      </c>
      <c r="BN82" s="16" t="str">
        <f t="shared" si="86"/>
        <v/>
      </c>
      <c r="BO82" s="65" t="str">
        <f t="shared" si="87"/>
        <v/>
      </c>
      <c r="BP82" s="65" t="str">
        <f t="shared" si="63"/>
        <v/>
      </c>
      <c r="BQ82" s="65" t="str">
        <f t="shared" si="64"/>
        <v/>
      </c>
      <c r="BR82" s="65" t="str">
        <f t="shared" si="65"/>
        <v/>
      </c>
      <c r="BS82" s="65" t="str">
        <f t="shared" si="66"/>
        <v/>
      </c>
      <c r="BT82" s="65" t="str">
        <f t="shared" si="67"/>
        <v/>
      </c>
      <c r="BU82" s="65" t="str">
        <f t="shared" si="68"/>
        <v/>
      </c>
      <c r="BV82" s="65" t="str">
        <f t="shared" si="69"/>
        <v/>
      </c>
      <c r="BW82" s="183" t="str">
        <f t="shared" si="88"/>
        <v/>
      </c>
      <c r="BX82" s="183" t="str">
        <f t="shared" si="89"/>
        <v/>
      </c>
      <c r="BY82" s="183" t="str">
        <f t="shared" si="90"/>
        <v/>
      </c>
      <c r="BZ82" s="183" t="str">
        <f t="shared" si="91"/>
        <v/>
      </c>
      <c r="CA82" s="16" t="str">
        <f t="shared" si="51"/>
        <v/>
      </c>
      <c r="CB82" s="16" t="str">
        <f t="shared" si="51"/>
        <v/>
      </c>
      <c r="CC82" s="16" t="str">
        <f t="shared" si="51"/>
        <v/>
      </c>
      <c r="CD82" s="17"/>
      <c r="CH82" s="19"/>
      <c r="CI82" s="19"/>
      <c r="CJ82" s="47" t="str">
        <f t="shared" si="70"/>
        <v/>
      </c>
      <c r="CK82" s="47" t="str">
        <f t="shared" si="71"/>
        <v/>
      </c>
      <c r="CL82" s="47" t="str">
        <f t="shared" si="72"/>
        <v/>
      </c>
      <c r="CM82" s="20" t="s">
        <v>5</v>
      </c>
    </row>
    <row r="83" spans="1:91" s="18" customFormat="1" ht="25.5" x14ac:dyDescent="0.2">
      <c r="A83" s="45">
        <v>72</v>
      </c>
      <c r="B83" s="46" t="str">
        <f t="shared" si="52"/>
        <v/>
      </c>
      <c r="C83" s="67"/>
      <c r="D83" s="26"/>
      <c r="E83" s="70"/>
      <c r="F83" s="70"/>
      <c r="G83" s="193"/>
      <c r="H83" s="26"/>
      <c r="I83" s="191"/>
      <c r="J83" s="193"/>
      <c r="K83" s="27"/>
      <c r="L83" s="191"/>
      <c r="M83" s="27"/>
      <c r="N83" s="41"/>
      <c r="O83" s="27"/>
      <c r="P83" s="41"/>
      <c r="Q83" s="191"/>
      <c r="R83" s="191"/>
      <c r="S83" s="193"/>
      <c r="T83" s="193"/>
      <c r="U83" s="182"/>
      <c r="V83" s="191"/>
      <c r="W83" s="191"/>
      <c r="X83" s="193"/>
      <c r="Y83" s="193"/>
      <c r="Z83" s="193"/>
      <c r="AA83" s="193"/>
      <c r="AB83" s="193"/>
      <c r="AC83" s="193"/>
      <c r="AD83" s="193"/>
      <c r="AE83" s="193"/>
      <c r="AF83" s="193"/>
      <c r="AG83" s="193"/>
      <c r="AH83" s="193"/>
      <c r="AI83" s="193"/>
      <c r="AJ83" s="193"/>
      <c r="AK83" s="193"/>
      <c r="AL83" s="195"/>
      <c r="AM83" s="201"/>
      <c r="AN83" s="193"/>
      <c r="AO83" s="195"/>
      <c r="AP83" s="15"/>
      <c r="AQ83" s="16" t="str">
        <f t="shared" si="53"/>
        <v/>
      </c>
      <c r="AR83" s="16" t="str">
        <f t="shared" si="54"/>
        <v/>
      </c>
      <c r="AS83" s="16" t="str">
        <f t="shared" si="55"/>
        <v/>
      </c>
      <c r="AT83" s="16" t="str">
        <f t="shared" si="56"/>
        <v/>
      </c>
      <c r="AU83" s="16" t="str">
        <f t="shared" si="73"/>
        <v/>
      </c>
      <c r="AV83" s="16" t="str">
        <f t="shared" si="74"/>
        <v/>
      </c>
      <c r="AW83" s="16" t="str">
        <f t="shared" si="75"/>
        <v/>
      </c>
      <c r="AX83" s="16" t="str">
        <f t="shared" si="57"/>
        <v/>
      </c>
      <c r="AY83" s="16" t="str">
        <f t="shared" si="58"/>
        <v/>
      </c>
      <c r="AZ83" s="16" t="str">
        <f t="shared" si="76"/>
        <v/>
      </c>
      <c r="BA83" s="16" t="str">
        <f t="shared" si="59"/>
        <v/>
      </c>
      <c r="BB83" s="16" t="str">
        <f t="shared" si="60"/>
        <v/>
      </c>
      <c r="BC83" s="16" t="str">
        <f t="shared" si="61"/>
        <v/>
      </c>
      <c r="BD83" s="16" t="str">
        <f t="shared" si="62"/>
        <v/>
      </c>
      <c r="BE83" s="16" t="str">
        <f t="shared" si="77"/>
        <v/>
      </c>
      <c r="BF83" s="16" t="str">
        <f t="shared" si="78"/>
        <v/>
      </c>
      <c r="BG83" s="16" t="str">
        <f t="shared" si="79"/>
        <v/>
      </c>
      <c r="BH83" s="16" t="str">
        <f t="shared" si="80"/>
        <v/>
      </c>
      <c r="BI83" s="16" t="str">
        <f t="shared" si="81"/>
        <v/>
      </c>
      <c r="BJ83" s="16" t="str">
        <f t="shared" si="82"/>
        <v/>
      </c>
      <c r="BK83" s="16" t="str">
        <f t="shared" si="83"/>
        <v/>
      </c>
      <c r="BL83" s="16" t="str">
        <f t="shared" si="84"/>
        <v/>
      </c>
      <c r="BM83" s="16" t="str">
        <f t="shared" si="85"/>
        <v/>
      </c>
      <c r="BN83" s="16" t="str">
        <f t="shared" si="86"/>
        <v/>
      </c>
      <c r="BO83" s="65" t="str">
        <f t="shared" si="87"/>
        <v/>
      </c>
      <c r="BP83" s="65" t="str">
        <f t="shared" si="63"/>
        <v/>
      </c>
      <c r="BQ83" s="65" t="str">
        <f t="shared" si="64"/>
        <v/>
      </c>
      <c r="BR83" s="65" t="str">
        <f t="shared" si="65"/>
        <v/>
      </c>
      <c r="BS83" s="65" t="str">
        <f t="shared" si="66"/>
        <v/>
      </c>
      <c r="BT83" s="65" t="str">
        <f t="shared" si="67"/>
        <v/>
      </c>
      <c r="BU83" s="65" t="str">
        <f t="shared" si="68"/>
        <v/>
      </c>
      <c r="BV83" s="65" t="str">
        <f t="shared" si="69"/>
        <v/>
      </c>
      <c r="BW83" s="183" t="str">
        <f t="shared" si="88"/>
        <v/>
      </c>
      <c r="BX83" s="183" t="str">
        <f t="shared" si="89"/>
        <v/>
      </c>
      <c r="BY83" s="183" t="str">
        <f t="shared" si="90"/>
        <v/>
      </c>
      <c r="BZ83" s="183" t="str">
        <f t="shared" si="91"/>
        <v/>
      </c>
      <c r="CA83" s="16" t="str">
        <f t="shared" si="51"/>
        <v/>
      </c>
      <c r="CB83" s="16" t="str">
        <f t="shared" si="51"/>
        <v/>
      </c>
      <c r="CC83" s="16" t="str">
        <f t="shared" si="51"/>
        <v/>
      </c>
      <c r="CD83" s="17"/>
      <c r="CH83" s="19"/>
      <c r="CI83" s="19"/>
      <c r="CJ83" s="47" t="str">
        <f t="shared" si="70"/>
        <v/>
      </c>
      <c r="CK83" s="47" t="str">
        <f t="shared" si="71"/>
        <v/>
      </c>
      <c r="CL83" s="47" t="str">
        <f t="shared" si="72"/>
        <v/>
      </c>
      <c r="CM83" s="20" t="s">
        <v>5</v>
      </c>
    </row>
    <row r="84" spans="1:91" s="18" customFormat="1" ht="25.5" x14ac:dyDescent="0.2">
      <c r="A84" s="45">
        <v>73</v>
      </c>
      <c r="B84" s="46" t="str">
        <f t="shared" si="52"/>
        <v/>
      </c>
      <c r="C84" s="67"/>
      <c r="D84" s="26"/>
      <c r="E84" s="70"/>
      <c r="F84" s="70"/>
      <c r="G84" s="193"/>
      <c r="H84" s="26"/>
      <c r="I84" s="191"/>
      <c r="J84" s="193"/>
      <c r="K84" s="27"/>
      <c r="L84" s="191"/>
      <c r="M84" s="27"/>
      <c r="N84" s="41"/>
      <c r="O84" s="27"/>
      <c r="P84" s="41"/>
      <c r="Q84" s="191"/>
      <c r="R84" s="191"/>
      <c r="S84" s="193"/>
      <c r="T84" s="193"/>
      <c r="U84" s="182"/>
      <c r="V84" s="191"/>
      <c r="W84" s="191"/>
      <c r="X84" s="193"/>
      <c r="Y84" s="193"/>
      <c r="Z84" s="193"/>
      <c r="AA84" s="193"/>
      <c r="AB84" s="193"/>
      <c r="AC84" s="193"/>
      <c r="AD84" s="193"/>
      <c r="AE84" s="193"/>
      <c r="AF84" s="193"/>
      <c r="AG84" s="193"/>
      <c r="AH84" s="193"/>
      <c r="AI84" s="193"/>
      <c r="AJ84" s="193"/>
      <c r="AK84" s="193"/>
      <c r="AL84" s="195"/>
      <c r="AM84" s="201"/>
      <c r="AN84" s="193"/>
      <c r="AO84" s="195"/>
      <c r="AP84" s="15"/>
      <c r="AQ84" s="16" t="str">
        <f t="shared" si="53"/>
        <v/>
      </c>
      <c r="AR84" s="16" t="str">
        <f t="shared" si="54"/>
        <v/>
      </c>
      <c r="AS84" s="16" t="str">
        <f t="shared" si="55"/>
        <v/>
      </c>
      <c r="AT84" s="16" t="str">
        <f t="shared" si="56"/>
        <v/>
      </c>
      <c r="AU84" s="16" t="str">
        <f t="shared" si="73"/>
        <v/>
      </c>
      <c r="AV84" s="16" t="str">
        <f t="shared" si="74"/>
        <v/>
      </c>
      <c r="AW84" s="16" t="str">
        <f t="shared" si="75"/>
        <v/>
      </c>
      <c r="AX84" s="16" t="str">
        <f t="shared" si="57"/>
        <v/>
      </c>
      <c r="AY84" s="16" t="str">
        <f t="shared" si="58"/>
        <v/>
      </c>
      <c r="AZ84" s="16" t="str">
        <f t="shared" si="76"/>
        <v/>
      </c>
      <c r="BA84" s="16" t="str">
        <f t="shared" si="59"/>
        <v/>
      </c>
      <c r="BB84" s="16" t="str">
        <f t="shared" si="60"/>
        <v/>
      </c>
      <c r="BC84" s="16" t="str">
        <f t="shared" si="61"/>
        <v/>
      </c>
      <c r="BD84" s="16" t="str">
        <f t="shared" si="62"/>
        <v/>
      </c>
      <c r="BE84" s="16" t="str">
        <f t="shared" si="77"/>
        <v/>
      </c>
      <c r="BF84" s="16" t="str">
        <f t="shared" si="78"/>
        <v/>
      </c>
      <c r="BG84" s="16" t="str">
        <f t="shared" si="79"/>
        <v/>
      </c>
      <c r="BH84" s="16" t="str">
        <f t="shared" si="80"/>
        <v/>
      </c>
      <c r="BI84" s="16" t="str">
        <f t="shared" si="81"/>
        <v/>
      </c>
      <c r="BJ84" s="16" t="str">
        <f t="shared" si="82"/>
        <v/>
      </c>
      <c r="BK84" s="16" t="str">
        <f t="shared" si="83"/>
        <v/>
      </c>
      <c r="BL84" s="16" t="str">
        <f t="shared" si="84"/>
        <v/>
      </c>
      <c r="BM84" s="16" t="str">
        <f t="shared" si="85"/>
        <v/>
      </c>
      <c r="BN84" s="16" t="str">
        <f t="shared" si="86"/>
        <v/>
      </c>
      <c r="BO84" s="65" t="str">
        <f t="shared" si="87"/>
        <v/>
      </c>
      <c r="BP84" s="65" t="str">
        <f t="shared" si="63"/>
        <v/>
      </c>
      <c r="BQ84" s="65" t="str">
        <f t="shared" si="64"/>
        <v/>
      </c>
      <c r="BR84" s="65" t="str">
        <f t="shared" si="65"/>
        <v/>
      </c>
      <c r="BS84" s="65" t="str">
        <f t="shared" si="66"/>
        <v/>
      </c>
      <c r="BT84" s="65" t="str">
        <f t="shared" si="67"/>
        <v/>
      </c>
      <c r="BU84" s="65" t="str">
        <f t="shared" si="68"/>
        <v/>
      </c>
      <c r="BV84" s="65" t="str">
        <f t="shared" si="69"/>
        <v/>
      </c>
      <c r="BW84" s="183" t="str">
        <f t="shared" si="88"/>
        <v/>
      </c>
      <c r="BX84" s="183" t="str">
        <f t="shared" si="89"/>
        <v/>
      </c>
      <c r="BY84" s="183" t="str">
        <f t="shared" si="90"/>
        <v/>
      </c>
      <c r="BZ84" s="183" t="str">
        <f t="shared" si="91"/>
        <v/>
      </c>
      <c r="CA84" s="16" t="str">
        <f t="shared" si="51"/>
        <v/>
      </c>
      <c r="CB84" s="16" t="str">
        <f t="shared" si="51"/>
        <v/>
      </c>
      <c r="CC84" s="16" t="str">
        <f t="shared" si="51"/>
        <v/>
      </c>
      <c r="CD84" s="17"/>
      <c r="CH84" s="19"/>
      <c r="CI84" s="19"/>
      <c r="CJ84" s="47" t="str">
        <f t="shared" si="70"/>
        <v/>
      </c>
      <c r="CK84" s="47" t="str">
        <f t="shared" si="71"/>
        <v/>
      </c>
      <c r="CL84" s="47" t="str">
        <f t="shared" si="72"/>
        <v/>
      </c>
      <c r="CM84" s="20" t="s">
        <v>5</v>
      </c>
    </row>
    <row r="85" spans="1:91" s="18" customFormat="1" ht="25.5" x14ac:dyDescent="0.2">
      <c r="A85" s="45">
        <v>74</v>
      </c>
      <c r="B85" s="46" t="str">
        <f t="shared" si="52"/>
        <v/>
      </c>
      <c r="C85" s="67"/>
      <c r="D85" s="26"/>
      <c r="E85" s="70"/>
      <c r="F85" s="70"/>
      <c r="G85" s="193"/>
      <c r="H85" s="26"/>
      <c r="I85" s="191"/>
      <c r="J85" s="193"/>
      <c r="K85" s="27"/>
      <c r="L85" s="191"/>
      <c r="M85" s="27"/>
      <c r="N85" s="41"/>
      <c r="O85" s="27"/>
      <c r="P85" s="41"/>
      <c r="Q85" s="191"/>
      <c r="R85" s="191"/>
      <c r="S85" s="193"/>
      <c r="T85" s="193"/>
      <c r="U85" s="182"/>
      <c r="V85" s="191"/>
      <c r="W85" s="191"/>
      <c r="X85" s="193"/>
      <c r="Y85" s="193"/>
      <c r="Z85" s="193"/>
      <c r="AA85" s="193"/>
      <c r="AB85" s="193"/>
      <c r="AC85" s="193"/>
      <c r="AD85" s="193"/>
      <c r="AE85" s="193"/>
      <c r="AF85" s="193"/>
      <c r="AG85" s="193"/>
      <c r="AH85" s="193"/>
      <c r="AI85" s="193"/>
      <c r="AJ85" s="193"/>
      <c r="AK85" s="193"/>
      <c r="AL85" s="195"/>
      <c r="AM85" s="201"/>
      <c r="AN85" s="193"/>
      <c r="AO85" s="195"/>
      <c r="AP85" s="15"/>
      <c r="AQ85" s="16" t="str">
        <f t="shared" si="53"/>
        <v/>
      </c>
      <c r="AR85" s="16" t="str">
        <f t="shared" si="54"/>
        <v/>
      </c>
      <c r="AS85" s="16" t="str">
        <f t="shared" si="55"/>
        <v/>
      </c>
      <c r="AT85" s="16" t="str">
        <f t="shared" si="56"/>
        <v/>
      </c>
      <c r="AU85" s="16" t="str">
        <f t="shared" si="73"/>
        <v/>
      </c>
      <c r="AV85" s="16" t="str">
        <f t="shared" si="74"/>
        <v/>
      </c>
      <c r="AW85" s="16" t="str">
        <f t="shared" si="75"/>
        <v/>
      </c>
      <c r="AX85" s="16" t="str">
        <f t="shared" si="57"/>
        <v/>
      </c>
      <c r="AY85" s="16" t="str">
        <f t="shared" si="58"/>
        <v/>
      </c>
      <c r="AZ85" s="16" t="str">
        <f t="shared" si="76"/>
        <v/>
      </c>
      <c r="BA85" s="16" t="str">
        <f t="shared" si="59"/>
        <v/>
      </c>
      <c r="BB85" s="16" t="str">
        <f t="shared" si="60"/>
        <v/>
      </c>
      <c r="BC85" s="16" t="str">
        <f t="shared" si="61"/>
        <v/>
      </c>
      <c r="BD85" s="16" t="str">
        <f t="shared" si="62"/>
        <v/>
      </c>
      <c r="BE85" s="16" t="str">
        <f t="shared" si="77"/>
        <v/>
      </c>
      <c r="BF85" s="16" t="str">
        <f t="shared" si="78"/>
        <v/>
      </c>
      <c r="BG85" s="16" t="str">
        <f t="shared" si="79"/>
        <v/>
      </c>
      <c r="BH85" s="16" t="str">
        <f t="shared" si="80"/>
        <v/>
      </c>
      <c r="BI85" s="16" t="str">
        <f t="shared" si="81"/>
        <v/>
      </c>
      <c r="BJ85" s="16" t="str">
        <f t="shared" si="82"/>
        <v/>
      </c>
      <c r="BK85" s="16" t="str">
        <f t="shared" si="83"/>
        <v/>
      </c>
      <c r="BL85" s="16" t="str">
        <f t="shared" si="84"/>
        <v/>
      </c>
      <c r="BM85" s="16" t="str">
        <f t="shared" si="85"/>
        <v/>
      </c>
      <c r="BN85" s="16" t="str">
        <f t="shared" si="86"/>
        <v/>
      </c>
      <c r="BO85" s="65" t="str">
        <f t="shared" si="87"/>
        <v/>
      </c>
      <c r="BP85" s="65" t="str">
        <f t="shared" si="63"/>
        <v/>
      </c>
      <c r="BQ85" s="65" t="str">
        <f t="shared" si="64"/>
        <v/>
      </c>
      <c r="BR85" s="65" t="str">
        <f t="shared" si="65"/>
        <v/>
      </c>
      <c r="BS85" s="65" t="str">
        <f t="shared" si="66"/>
        <v/>
      </c>
      <c r="BT85" s="65" t="str">
        <f t="shared" si="67"/>
        <v/>
      </c>
      <c r="BU85" s="65" t="str">
        <f t="shared" si="68"/>
        <v/>
      </c>
      <c r="BV85" s="65" t="str">
        <f t="shared" si="69"/>
        <v/>
      </c>
      <c r="BW85" s="183" t="str">
        <f t="shared" si="88"/>
        <v/>
      </c>
      <c r="BX85" s="183" t="str">
        <f t="shared" si="89"/>
        <v/>
      </c>
      <c r="BY85" s="183" t="str">
        <f t="shared" si="90"/>
        <v/>
      </c>
      <c r="BZ85" s="183" t="str">
        <f t="shared" si="91"/>
        <v/>
      </c>
      <c r="CA85" s="16" t="str">
        <f t="shared" si="51"/>
        <v/>
      </c>
      <c r="CB85" s="16" t="str">
        <f t="shared" si="51"/>
        <v/>
      </c>
      <c r="CC85" s="16" t="str">
        <f t="shared" si="51"/>
        <v/>
      </c>
      <c r="CD85" s="17"/>
      <c r="CH85" s="19"/>
      <c r="CI85" s="19"/>
      <c r="CJ85" s="47" t="str">
        <f t="shared" si="70"/>
        <v/>
      </c>
      <c r="CK85" s="47" t="str">
        <f t="shared" si="71"/>
        <v/>
      </c>
      <c r="CL85" s="47" t="str">
        <f t="shared" si="72"/>
        <v/>
      </c>
      <c r="CM85" s="20" t="s">
        <v>5</v>
      </c>
    </row>
    <row r="86" spans="1:91" s="18" customFormat="1" ht="25.5" x14ac:dyDescent="0.2">
      <c r="A86" s="45">
        <v>75</v>
      </c>
      <c r="B86" s="46" t="str">
        <f t="shared" si="52"/>
        <v/>
      </c>
      <c r="C86" s="67"/>
      <c r="D86" s="26"/>
      <c r="E86" s="70"/>
      <c r="F86" s="70"/>
      <c r="G86" s="193"/>
      <c r="H86" s="26"/>
      <c r="I86" s="191"/>
      <c r="J86" s="193"/>
      <c r="K86" s="27"/>
      <c r="L86" s="191"/>
      <c r="M86" s="27"/>
      <c r="N86" s="41"/>
      <c r="O86" s="27"/>
      <c r="P86" s="41"/>
      <c r="Q86" s="191"/>
      <c r="R86" s="191"/>
      <c r="S86" s="193"/>
      <c r="T86" s="193"/>
      <c r="U86" s="182"/>
      <c r="V86" s="191"/>
      <c r="W86" s="191"/>
      <c r="X86" s="193"/>
      <c r="Y86" s="193"/>
      <c r="Z86" s="193"/>
      <c r="AA86" s="193"/>
      <c r="AB86" s="193"/>
      <c r="AC86" s="193"/>
      <c r="AD86" s="193"/>
      <c r="AE86" s="193"/>
      <c r="AF86" s="193"/>
      <c r="AG86" s="193"/>
      <c r="AH86" s="193"/>
      <c r="AI86" s="193"/>
      <c r="AJ86" s="193"/>
      <c r="AK86" s="193"/>
      <c r="AL86" s="195"/>
      <c r="AM86" s="201"/>
      <c r="AN86" s="193"/>
      <c r="AO86" s="195"/>
      <c r="AP86" s="15"/>
      <c r="AQ86" s="16" t="str">
        <f t="shared" si="53"/>
        <v/>
      </c>
      <c r="AR86" s="16" t="str">
        <f t="shared" si="54"/>
        <v/>
      </c>
      <c r="AS86" s="16" t="str">
        <f t="shared" si="55"/>
        <v/>
      </c>
      <c r="AT86" s="16" t="str">
        <f t="shared" si="56"/>
        <v/>
      </c>
      <c r="AU86" s="16" t="str">
        <f t="shared" si="73"/>
        <v/>
      </c>
      <c r="AV86" s="16" t="str">
        <f t="shared" si="74"/>
        <v/>
      </c>
      <c r="AW86" s="16" t="str">
        <f t="shared" si="75"/>
        <v/>
      </c>
      <c r="AX86" s="16" t="str">
        <f t="shared" si="57"/>
        <v/>
      </c>
      <c r="AY86" s="16" t="str">
        <f t="shared" si="58"/>
        <v/>
      </c>
      <c r="AZ86" s="16" t="str">
        <f t="shared" si="76"/>
        <v/>
      </c>
      <c r="BA86" s="16" t="str">
        <f t="shared" si="59"/>
        <v/>
      </c>
      <c r="BB86" s="16" t="str">
        <f t="shared" si="60"/>
        <v/>
      </c>
      <c r="BC86" s="16" t="str">
        <f t="shared" si="61"/>
        <v/>
      </c>
      <c r="BD86" s="16" t="str">
        <f t="shared" si="62"/>
        <v/>
      </c>
      <c r="BE86" s="16" t="str">
        <f t="shared" si="77"/>
        <v/>
      </c>
      <c r="BF86" s="16" t="str">
        <f t="shared" si="78"/>
        <v/>
      </c>
      <c r="BG86" s="16" t="str">
        <f t="shared" si="79"/>
        <v/>
      </c>
      <c r="BH86" s="16" t="str">
        <f t="shared" si="80"/>
        <v/>
      </c>
      <c r="BI86" s="16" t="str">
        <f t="shared" si="81"/>
        <v/>
      </c>
      <c r="BJ86" s="16" t="str">
        <f t="shared" si="82"/>
        <v/>
      </c>
      <c r="BK86" s="16" t="str">
        <f t="shared" si="83"/>
        <v/>
      </c>
      <c r="BL86" s="16" t="str">
        <f t="shared" si="84"/>
        <v/>
      </c>
      <c r="BM86" s="16" t="str">
        <f t="shared" si="85"/>
        <v/>
      </c>
      <c r="BN86" s="16" t="str">
        <f t="shared" si="86"/>
        <v/>
      </c>
      <c r="BO86" s="65" t="str">
        <f t="shared" si="87"/>
        <v/>
      </c>
      <c r="BP86" s="65" t="str">
        <f t="shared" si="63"/>
        <v/>
      </c>
      <c r="BQ86" s="65" t="str">
        <f t="shared" si="64"/>
        <v/>
      </c>
      <c r="BR86" s="65" t="str">
        <f t="shared" si="65"/>
        <v/>
      </c>
      <c r="BS86" s="65" t="str">
        <f t="shared" si="66"/>
        <v/>
      </c>
      <c r="BT86" s="65" t="str">
        <f t="shared" si="67"/>
        <v/>
      </c>
      <c r="BU86" s="65" t="str">
        <f t="shared" si="68"/>
        <v/>
      </c>
      <c r="BV86" s="65" t="str">
        <f t="shared" si="69"/>
        <v/>
      </c>
      <c r="BW86" s="183" t="str">
        <f t="shared" si="88"/>
        <v/>
      </c>
      <c r="BX86" s="183" t="str">
        <f t="shared" si="89"/>
        <v/>
      </c>
      <c r="BY86" s="183" t="str">
        <f t="shared" si="90"/>
        <v/>
      </c>
      <c r="BZ86" s="183" t="str">
        <f t="shared" si="91"/>
        <v/>
      </c>
      <c r="CA86" s="16" t="str">
        <f t="shared" si="51"/>
        <v/>
      </c>
      <c r="CB86" s="16" t="str">
        <f t="shared" si="51"/>
        <v/>
      </c>
      <c r="CC86" s="16" t="str">
        <f t="shared" si="51"/>
        <v/>
      </c>
      <c r="CD86" s="17"/>
      <c r="CH86" s="19"/>
      <c r="CI86" s="19"/>
      <c r="CJ86" s="47" t="str">
        <f t="shared" si="70"/>
        <v/>
      </c>
      <c r="CK86" s="47" t="str">
        <f t="shared" si="71"/>
        <v/>
      </c>
      <c r="CL86" s="47" t="str">
        <f t="shared" si="72"/>
        <v/>
      </c>
      <c r="CM86" s="20" t="s">
        <v>5</v>
      </c>
    </row>
    <row r="87" spans="1:91" s="18" customFormat="1" ht="25.5" x14ac:dyDescent="0.2">
      <c r="A87" s="45">
        <v>76</v>
      </c>
      <c r="B87" s="46" t="str">
        <f t="shared" si="52"/>
        <v/>
      </c>
      <c r="C87" s="67"/>
      <c r="D87" s="26"/>
      <c r="E87" s="70"/>
      <c r="F87" s="70"/>
      <c r="G87" s="193"/>
      <c r="H87" s="26"/>
      <c r="I87" s="191"/>
      <c r="J87" s="193"/>
      <c r="K87" s="27"/>
      <c r="L87" s="191"/>
      <c r="M87" s="27"/>
      <c r="N87" s="41"/>
      <c r="O87" s="27"/>
      <c r="P87" s="41"/>
      <c r="Q87" s="191"/>
      <c r="R87" s="191"/>
      <c r="S87" s="193"/>
      <c r="T87" s="193"/>
      <c r="U87" s="182"/>
      <c r="V87" s="191"/>
      <c r="W87" s="191"/>
      <c r="X87" s="193"/>
      <c r="Y87" s="193"/>
      <c r="Z87" s="193"/>
      <c r="AA87" s="193"/>
      <c r="AB87" s="193"/>
      <c r="AC87" s="193"/>
      <c r="AD87" s="193"/>
      <c r="AE87" s="193"/>
      <c r="AF87" s="193"/>
      <c r="AG87" s="193"/>
      <c r="AH87" s="193"/>
      <c r="AI87" s="193"/>
      <c r="AJ87" s="193"/>
      <c r="AK87" s="193"/>
      <c r="AL87" s="195"/>
      <c r="AM87" s="201"/>
      <c r="AN87" s="193"/>
      <c r="AO87" s="195"/>
      <c r="AP87" s="15"/>
      <c r="AQ87" s="16" t="str">
        <f t="shared" si="53"/>
        <v/>
      </c>
      <c r="AR87" s="16" t="str">
        <f t="shared" si="54"/>
        <v/>
      </c>
      <c r="AS87" s="16" t="str">
        <f t="shared" si="55"/>
        <v/>
      </c>
      <c r="AT87" s="16" t="str">
        <f t="shared" si="56"/>
        <v/>
      </c>
      <c r="AU87" s="16" t="str">
        <f t="shared" si="73"/>
        <v/>
      </c>
      <c r="AV87" s="16" t="str">
        <f t="shared" si="74"/>
        <v/>
      </c>
      <c r="AW87" s="16" t="str">
        <f t="shared" si="75"/>
        <v/>
      </c>
      <c r="AX87" s="16" t="str">
        <f t="shared" si="57"/>
        <v/>
      </c>
      <c r="AY87" s="16" t="str">
        <f t="shared" si="58"/>
        <v/>
      </c>
      <c r="AZ87" s="16" t="str">
        <f t="shared" si="76"/>
        <v/>
      </c>
      <c r="BA87" s="16" t="str">
        <f t="shared" si="59"/>
        <v/>
      </c>
      <c r="BB87" s="16" t="str">
        <f t="shared" si="60"/>
        <v/>
      </c>
      <c r="BC87" s="16" t="str">
        <f t="shared" si="61"/>
        <v/>
      </c>
      <c r="BD87" s="16" t="str">
        <f t="shared" si="62"/>
        <v/>
      </c>
      <c r="BE87" s="16" t="str">
        <f t="shared" si="77"/>
        <v/>
      </c>
      <c r="BF87" s="16" t="str">
        <f t="shared" si="78"/>
        <v/>
      </c>
      <c r="BG87" s="16" t="str">
        <f t="shared" si="79"/>
        <v/>
      </c>
      <c r="BH87" s="16" t="str">
        <f t="shared" si="80"/>
        <v/>
      </c>
      <c r="BI87" s="16" t="str">
        <f t="shared" si="81"/>
        <v/>
      </c>
      <c r="BJ87" s="16" t="str">
        <f t="shared" si="82"/>
        <v/>
      </c>
      <c r="BK87" s="16" t="str">
        <f t="shared" si="83"/>
        <v/>
      </c>
      <c r="BL87" s="16" t="str">
        <f t="shared" si="84"/>
        <v/>
      </c>
      <c r="BM87" s="16" t="str">
        <f t="shared" si="85"/>
        <v/>
      </c>
      <c r="BN87" s="16" t="str">
        <f t="shared" si="86"/>
        <v/>
      </c>
      <c r="BO87" s="65" t="str">
        <f t="shared" si="87"/>
        <v/>
      </c>
      <c r="BP87" s="65" t="str">
        <f t="shared" si="63"/>
        <v/>
      </c>
      <c r="BQ87" s="65" t="str">
        <f t="shared" si="64"/>
        <v/>
      </c>
      <c r="BR87" s="65" t="str">
        <f t="shared" si="65"/>
        <v/>
      </c>
      <c r="BS87" s="65" t="str">
        <f t="shared" si="66"/>
        <v/>
      </c>
      <c r="BT87" s="65" t="str">
        <f t="shared" si="67"/>
        <v/>
      </c>
      <c r="BU87" s="65" t="str">
        <f t="shared" si="68"/>
        <v/>
      </c>
      <c r="BV87" s="65" t="str">
        <f t="shared" si="69"/>
        <v/>
      </c>
      <c r="BW87" s="183" t="str">
        <f t="shared" si="88"/>
        <v/>
      </c>
      <c r="BX87" s="183" t="str">
        <f t="shared" si="89"/>
        <v/>
      </c>
      <c r="BY87" s="183" t="str">
        <f t="shared" si="90"/>
        <v/>
      </c>
      <c r="BZ87" s="183" t="str">
        <f t="shared" si="91"/>
        <v/>
      </c>
      <c r="CA87" s="16" t="str">
        <f t="shared" si="51"/>
        <v/>
      </c>
      <c r="CB87" s="16" t="str">
        <f t="shared" si="51"/>
        <v/>
      </c>
      <c r="CC87" s="16" t="str">
        <f t="shared" si="51"/>
        <v/>
      </c>
      <c r="CD87" s="17"/>
      <c r="CH87" s="19"/>
      <c r="CI87" s="19"/>
      <c r="CJ87" s="47" t="str">
        <f t="shared" si="70"/>
        <v/>
      </c>
      <c r="CK87" s="47" t="str">
        <f t="shared" si="71"/>
        <v/>
      </c>
      <c r="CL87" s="47" t="str">
        <f t="shared" si="72"/>
        <v/>
      </c>
      <c r="CM87" s="20" t="s">
        <v>5</v>
      </c>
    </row>
    <row r="88" spans="1:91" s="18" customFormat="1" ht="25.5" x14ac:dyDescent="0.2">
      <c r="A88" s="45">
        <v>77</v>
      </c>
      <c r="B88" s="46" t="str">
        <f t="shared" si="52"/>
        <v/>
      </c>
      <c r="C88" s="67"/>
      <c r="D88" s="26"/>
      <c r="E88" s="70"/>
      <c r="F88" s="70"/>
      <c r="G88" s="193"/>
      <c r="H88" s="26"/>
      <c r="I88" s="191"/>
      <c r="J88" s="193"/>
      <c r="K88" s="27"/>
      <c r="L88" s="191"/>
      <c r="M88" s="27"/>
      <c r="N88" s="41"/>
      <c r="O88" s="27"/>
      <c r="P88" s="41"/>
      <c r="Q88" s="191"/>
      <c r="R88" s="191"/>
      <c r="S88" s="193"/>
      <c r="T88" s="193"/>
      <c r="U88" s="182"/>
      <c r="V88" s="191"/>
      <c r="W88" s="191"/>
      <c r="X88" s="193"/>
      <c r="Y88" s="193"/>
      <c r="Z88" s="193"/>
      <c r="AA88" s="193"/>
      <c r="AB88" s="193"/>
      <c r="AC88" s="193"/>
      <c r="AD88" s="193"/>
      <c r="AE88" s="193"/>
      <c r="AF88" s="193"/>
      <c r="AG88" s="193"/>
      <c r="AH88" s="193"/>
      <c r="AI88" s="193"/>
      <c r="AJ88" s="193"/>
      <c r="AK88" s="193"/>
      <c r="AL88" s="195"/>
      <c r="AM88" s="201"/>
      <c r="AN88" s="193"/>
      <c r="AO88" s="195"/>
      <c r="AP88" s="15"/>
      <c r="AQ88" s="16" t="str">
        <f t="shared" si="53"/>
        <v/>
      </c>
      <c r="AR88" s="16" t="str">
        <f t="shared" si="54"/>
        <v/>
      </c>
      <c r="AS88" s="16" t="str">
        <f t="shared" si="55"/>
        <v/>
      </c>
      <c r="AT88" s="16" t="str">
        <f t="shared" si="56"/>
        <v/>
      </c>
      <c r="AU88" s="16" t="str">
        <f t="shared" si="73"/>
        <v/>
      </c>
      <c r="AV88" s="16" t="str">
        <f t="shared" si="74"/>
        <v/>
      </c>
      <c r="AW88" s="16" t="str">
        <f t="shared" si="75"/>
        <v/>
      </c>
      <c r="AX88" s="16" t="str">
        <f t="shared" si="57"/>
        <v/>
      </c>
      <c r="AY88" s="16" t="str">
        <f t="shared" si="58"/>
        <v/>
      </c>
      <c r="AZ88" s="16" t="str">
        <f t="shared" si="76"/>
        <v/>
      </c>
      <c r="BA88" s="16" t="str">
        <f t="shared" si="59"/>
        <v/>
      </c>
      <c r="BB88" s="16" t="str">
        <f t="shared" si="60"/>
        <v/>
      </c>
      <c r="BC88" s="16" t="str">
        <f t="shared" si="61"/>
        <v/>
      </c>
      <c r="BD88" s="16" t="str">
        <f t="shared" si="62"/>
        <v/>
      </c>
      <c r="BE88" s="16" t="str">
        <f t="shared" si="77"/>
        <v/>
      </c>
      <c r="BF88" s="16" t="str">
        <f t="shared" si="78"/>
        <v/>
      </c>
      <c r="BG88" s="16" t="str">
        <f t="shared" si="79"/>
        <v/>
      </c>
      <c r="BH88" s="16" t="str">
        <f t="shared" si="80"/>
        <v/>
      </c>
      <c r="BI88" s="16" t="str">
        <f t="shared" si="81"/>
        <v/>
      </c>
      <c r="BJ88" s="16" t="str">
        <f t="shared" si="82"/>
        <v/>
      </c>
      <c r="BK88" s="16" t="str">
        <f t="shared" si="83"/>
        <v/>
      </c>
      <c r="BL88" s="16" t="str">
        <f t="shared" si="84"/>
        <v/>
      </c>
      <c r="BM88" s="16" t="str">
        <f t="shared" si="85"/>
        <v/>
      </c>
      <c r="BN88" s="16" t="str">
        <f t="shared" si="86"/>
        <v/>
      </c>
      <c r="BO88" s="65" t="str">
        <f t="shared" si="87"/>
        <v/>
      </c>
      <c r="BP88" s="65" t="str">
        <f t="shared" si="63"/>
        <v/>
      </c>
      <c r="BQ88" s="65" t="str">
        <f t="shared" si="64"/>
        <v/>
      </c>
      <c r="BR88" s="65" t="str">
        <f t="shared" si="65"/>
        <v/>
      </c>
      <c r="BS88" s="65" t="str">
        <f t="shared" si="66"/>
        <v/>
      </c>
      <c r="BT88" s="65" t="str">
        <f t="shared" si="67"/>
        <v/>
      </c>
      <c r="BU88" s="65" t="str">
        <f t="shared" si="68"/>
        <v/>
      </c>
      <c r="BV88" s="65" t="str">
        <f t="shared" si="69"/>
        <v/>
      </c>
      <c r="BW88" s="183" t="str">
        <f t="shared" si="88"/>
        <v/>
      </c>
      <c r="BX88" s="183" t="str">
        <f t="shared" si="89"/>
        <v/>
      </c>
      <c r="BY88" s="183" t="str">
        <f t="shared" si="90"/>
        <v/>
      </c>
      <c r="BZ88" s="183" t="str">
        <f t="shared" si="91"/>
        <v/>
      </c>
      <c r="CA88" s="16" t="str">
        <f t="shared" si="51"/>
        <v/>
      </c>
      <c r="CB88" s="16" t="str">
        <f t="shared" si="51"/>
        <v/>
      </c>
      <c r="CC88" s="16" t="str">
        <f t="shared" si="51"/>
        <v/>
      </c>
      <c r="CD88" s="17"/>
      <c r="CH88" s="19"/>
      <c r="CI88" s="19"/>
      <c r="CJ88" s="47" t="str">
        <f t="shared" si="70"/>
        <v/>
      </c>
      <c r="CK88" s="47" t="str">
        <f t="shared" si="71"/>
        <v/>
      </c>
      <c r="CL88" s="47" t="str">
        <f t="shared" si="72"/>
        <v/>
      </c>
      <c r="CM88" s="20" t="s">
        <v>5</v>
      </c>
    </row>
    <row r="89" spans="1:91" s="18" customFormat="1" ht="25.5" x14ac:dyDescent="0.2">
      <c r="A89" s="45">
        <v>78</v>
      </c>
      <c r="B89" s="46" t="str">
        <f t="shared" si="52"/>
        <v/>
      </c>
      <c r="C89" s="67"/>
      <c r="D89" s="26"/>
      <c r="E89" s="70"/>
      <c r="F89" s="70"/>
      <c r="G89" s="193"/>
      <c r="H89" s="26"/>
      <c r="I89" s="191"/>
      <c r="J89" s="193"/>
      <c r="K89" s="27"/>
      <c r="L89" s="191"/>
      <c r="M89" s="27"/>
      <c r="N89" s="41"/>
      <c r="O89" s="27"/>
      <c r="P89" s="41"/>
      <c r="Q89" s="191"/>
      <c r="R89" s="191"/>
      <c r="S89" s="193"/>
      <c r="T89" s="193"/>
      <c r="U89" s="182"/>
      <c r="V89" s="191"/>
      <c r="W89" s="191"/>
      <c r="X89" s="193"/>
      <c r="Y89" s="193"/>
      <c r="Z89" s="193"/>
      <c r="AA89" s="193"/>
      <c r="AB89" s="193"/>
      <c r="AC89" s="193"/>
      <c r="AD89" s="193"/>
      <c r="AE89" s="193"/>
      <c r="AF89" s="193"/>
      <c r="AG89" s="193"/>
      <c r="AH89" s="193"/>
      <c r="AI89" s="193"/>
      <c r="AJ89" s="193"/>
      <c r="AK89" s="193"/>
      <c r="AL89" s="195"/>
      <c r="AM89" s="201"/>
      <c r="AN89" s="193"/>
      <c r="AO89" s="195"/>
      <c r="AP89" s="15"/>
      <c r="AQ89" s="16" t="str">
        <f t="shared" si="53"/>
        <v/>
      </c>
      <c r="AR89" s="16" t="str">
        <f t="shared" si="54"/>
        <v/>
      </c>
      <c r="AS89" s="16" t="str">
        <f t="shared" si="55"/>
        <v/>
      </c>
      <c r="AT89" s="16" t="str">
        <f t="shared" si="56"/>
        <v/>
      </c>
      <c r="AU89" s="16" t="str">
        <f t="shared" si="73"/>
        <v/>
      </c>
      <c r="AV89" s="16" t="str">
        <f t="shared" si="74"/>
        <v/>
      </c>
      <c r="AW89" s="16" t="str">
        <f t="shared" si="75"/>
        <v/>
      </c>
      <c r="AX89" s="16" t="str">
        <f t="shared" si="57"/>
        <v/>
      </c>
      <c r="AY89" s="16" t="str">
        <f t="shared" si="58"/>
        <v/>
      </c>
      <c r="AZ89" s="16" t="str">
        <f t="shared" si="76"/>
        <v/>
      </c>
      <c r="BA89" s="16" t="str">
        <f t="shared" si="59"/>
        <v/>
      </c>
      <c r="BB89" s="16" t="str">
        <f t="shared" si="60"/>
        <v/>
      </c>
      <c r="BC89" s="16" t="str">
        <f t="shared" si="61"/>
        <v/>
      </c>
      <c r="BD89" s="16" t="str">
        <f t="shared" si="62"/>
        <v/>
      </c>
      <c r="BE89" s="16" t="str">
        <f t="shared" si="77"/>
        <v/>
      </c>
      <c r="BF89" s="16" t="str">
        <f t="shared" si="78"/>
        <v/>
      </c>
      <c r="BG89" s="16" t="str">
        <f t="shared" si="79"/>
        <v/>
      </c>
      <c r="BH89" s="16" t="str">
        <f t="shared" si="80"/>
        <v/>
      </c>
      <c r="BI89" s="16" t="str">
        <f t="shared" si="81"/>
        <v/>
      </c>
      <c r="BJ89" s="16" t="str">
        <f t="shared" si="82"/>
        <v/>
      </c>
      <c r="BK89" s="16" t="str">
        <f t="shared" si="83"/>
        <v/>
      </c>
      <c r="BL89" s="16" t="str">
        <f t="shared" si="84"/>
        <v/>
      </c>
      <c r="BM89" s="16" t="str">
        <f t="shared" si="85"/>
        <v/>
      </c>
      <c r="BN89" s="16" t="str">
        <f t="shared" si="86"/>
        <v/>
      </c>
      <c r="BO89" s="65" t="str">
        <f t="shared" si="87"/>
        <v/>
      </c>
      <c r="BP89" s="65" t="str">
        <f t="shared" si="63"/>
        <v/>
      </c>
      <c r="BQ89" s="65" t="str">
        <f t="shared" si="64"/>
        <v/>
      </c>
      <c r="BR89" s="65" t="str">
        <f t="shared" si="65"/>
        <v/>
      </c>
      <c r="BS89" s="65" t="str">
        <f t="shared" si="66"/>
        <v/>
      </c>
      <c r="BT89" s="65" t="str">
        <f t="shared" si="67"/>
        <v/>
      </c>
      <c r="BU89" s="65" t="str">
        <f t="shared" si="68"/>
        <v/>
      </c>
      <c r="BV89" s="65" t="str">
        <f t="shared" si="69"/>
        <v/>
      </c>
      <c r="BW89" s="183" t="str">
        <f t="shared" si="88"/>
        <v/>
      </c>
      <c r="BX89" s="183" t="str">
        <f t="shared" si="89"/>
        <v/>
      </c>
      <c r="BY89" s="183" t="str">
        <f t="shared" si="90"/>
        <v/>
      </c>
      <c r="BZ89" s="183" t="str">
        <f t="shared" si="91"/>
        <v/>
      </c>
      <c r="CA89" s="16" t="str">
        <f t="shared" si="51"/>
        <v/>
      </c>
      <c r="CB89" s="16" t="str">
        <f t="shared" si="51"/>
        <v/>
      </c>
      <c r="CC89" s="16" t="str">
        <f t="shared" si="51"/>
        <v/>
      </c>
      <c r="CD89" s="17"/>
      <c r="CH89" s="19"/>
      <c r="CI89" s="19"/>
      <c r="CJ89" s="47" t="str">
        <f t="shared" si="70"/>
        <v/>
      </c>
      <c r="CK89" s="47" t="str">
        <f t="shared" si="71"/>
        <v/>
      </c>
      <c r="CL89" s="47" t="str">
        <f t="shared" si="72"/>
        <v/>
      </c>
      <c r="CM89" s="20" t="s">
        <v>5</v>
      </c>
    </row>
    <row r="90" spans="1:91" s="18" customFormat="1" ht="25.5" x14ac:dyDescent="0.2">
      <c r="A90" s="45">
        <v>79</v>
      </c>
      <c r="B90" s="46" t="str">
        <f t="shared" si="52"/>
        <v/>
      </c>
      <c r="C90" s="67"/>
      <c r="D90" s="26"/>
      <c r="E90" s="70"/>
      <c r="F90" s="70"/>
      <c r="G90" s="193"/>
      <c r="H90" s="26"/>
      <c r="I90" s="191"/>
      <c r="J90" s="193"/>
      <c r="K90" s="27"/>
      <c r="L90" s="191"/>
      <c r="M90" s="27"/>
      <c r="N90" s="41"/>
      <c r="O90" s="27"/>
      <c r="P90" s="41"/>
      <c r="Q90" s="191"/>
      <c r="R90" s="191"/>
      <c r="S90" s="193"/>
      <c r="T90" s="193"/>
      <c r="U90" s="182"/>
      <c r="V90" s="191"/>
      <c r="W90" s="191"/>
      <c r="X90" s="193"/>
      <c r="Y90" s="193"/>
      <c r="Z90" s="193"/>
      <c r="AA90" s="193"/>
      <c r="AB90" s="193"/>
      <c r="AC90" s="193"/>
      <c r="AD90" s="193"/>
      <c r="AE90" s="193"/>
      <c r="AF90" s="193"/>
      <c r="AG90" s="193"/>
      <c r="AH90" s="193"/>
      <c r="AI90" s="193"/>
      <c r="AJ90" s="193"/>
      <c r="AK90" s="193"/>
      <c r="AL90" s="195"/>
      <c r="AM90" s="201"/>
      <c r="AN90" s="193"/>
      <c r="AO90" s="195"/>
      <c r="AP90" s="15"/>
      <c r="AQ90" s="16" t="str">
        <f t="shared" si="53"/>
        <v/>
      </c>
      <c r="AR90" s="16" t="str">
        <f t="shared" si="54"/>
        <v/>
      </c>
      <c r="AS90" s="16" t="str">
        <f t="shared" si="55"/>
        <v/>
      </c>
      <c r="AT90" s="16" t="str">
        <f t="shared" si="56"/>
        <v/>
      </c>
      <c r="AU90" s="16" t="str">
        <f t="shared" si="73"/>
        <v/>
      </c>
      <c r="AV90" s="16" t="str">
        <f t="shared" si="74"/>
        <v/>
      </c>
      <c r="AW90" s="16" t="str">
        <f t="shared" si="75"/>
        <v/>
      </c>
      <c r="AX90" s="16" t="str">
        <f t="shared" si="57"/>
        <v/>
      </c>
      <c r="AY90" s="16" t="str">
        <f t="shared" si="58"/>
        <v/>
      </c>
      <c r="AZ90" s="16" t="str">
        <f t="shared" si="76"/>
        <v/>
      </c>
      <c r="BA90" s="16" t="str">
        <f t="shared" si="59"/>
        <v/>
      </c>
      <c r="BB90" s="16" t="str">
        <f t="shared" si="60"/>
        <v/>
      </c>
      <c r="BC90" s="16" t="str">
        <f t="shared" si="61"/>
        <v/>
      </c>
      <c r="BD90" s="16" t="str">
        <f t="shared" si="62"/>
        <v/>
      </c>
      <c r="BE90" s="16" t="str">
        <f t="shared" si="77"/>
        <v/>
      </c>
      <c r="BF90" s="16" t="str">
        <f t="shared" si="78"/>
        <v/>
      </c>
      <c r="BG90" s="16" t="str">
        <f t="shared" si="79"/>
        <v/>
      </c>
      <c r="BH90" s="16" t="str">
        <f t="shared" si="80"/>
        <v/>
      </c>
      <c r="BI90" s="16" t="str">
        <f t="shared" si="81"/>
        <v/>
      </c>
      <c r="BJ90" s="16" t="str">
        <f t="shared" si="82"/>
        <v/>
      </c>
      <c r="BK90" s="16" t="str">
        <f t="shared" si="83"/>
        <v/>
      </c>
      <c r="BL90" s="16" t="str">
        <f t="shared" si="84"/>
        <v/>
      </c>
      <c r="BM90" s="16" t="str">
        <f t="shared" si="85"/>
        <v/>
      </c>
      <c r="BN90" s="16" t="str">
        <f t="shared" si="86"/>
        <v/>
      </c>
      <c r="BO90" s="65" t="str">
        <f t="shared" si="87"/>
        <v/>
      </c>
      <c r="BP90" s="65" t="str">
        <f t="shared" si="63"/>
        <v/>
      </c>
      <c r="BQ90" s="65" t="str">
        <f t="shared" si="64"/>
        <v/>
      </c>
      <c r="BR90" s="65" t="str">
        <f t="shared" si="65"/>
        <v/>
      </c>
      <c r="BS90" s="65" t="str">
        <f t="shared" si="66"/>
        <v/>
      </c>
      <c r="BT90" s="65" t="str">
        <f t="shared" si="67"/>
        <v/>
      </c>
      <c r="BU90" s="65" t="str">
        <f t="shared" si="68"/>
        <v/>
      </c>
      <c r="BV90" s="65" t="str">
        <f t="shared" si="69"/>
        <v/>
      </c>
      <c r="BW90" s="183" t="str">
        <f t="shared" si="88"/>
        <v/>
      </c>
      <c r="BX90" s="183" t="str">
        <f t="shared" si="89"/>
        <v/>
      </c>
      <c r="BY90" s="183" t="str">
        <f t="shared" si="90"/>
        <v/>
      </c>
      <c r="BZ90" s="183" t="str">
        <f t="shared" si="91"/>
        <v/>
      </c>
      <c r="CA90" s="16" t="str">
        <f t="shared" si="51"/>
        <v/>
      </c>
      <c r="CB90" s="16" t="str">
        <f t="shared" si="51"/>
        <v/>
      </c>
      <c r="CC90" s="16" t="str">
        <f t="shared" si="51"/>
        <v/>
      </c>
      <c r="CD90" s="17"/>
      <c r="CH90" s="19"/>
      <c r="CI90" s="19"/>
      <c r="CJ90" s="47" t="str">
        <f t="shared" si="70"/>
        <v/>
      </c>
      <c r="CK90" s="47" t="str">
        <f t="shared" si="71"/>
        <v/>
      </c>
      <c r="CL90" s="47" t="str">
        <f t="shared" si="72"/>
        <v/>
      </c>
      <c r="CM90" s="20" t="s">
        <v>5</v>
      </c>
    </row>
    <row r="91" spans="1:91" s="18" customFormat="1" ht="25.5" x14ac:dyDescent="0.2">
      <c r="A91" s="45">
        <v>80</v>
      </c>
      <c r="B91" s="46" t="str">
        <f t="shared" si="52"/>
        <v/>
      </c>
      <c r="C91" s="67"/>
      <c r="D91" s="26"/>
      <c r="E91" s="70"/>
      <c r="F91" s="70"/>
      <c r="G91" s="193"/>
      <c r="H91" s="26"/>
      <c r="I91" s="191"/>
      <c r="J91" s="193"/>
      <c r="K91" s="27"/>
      <c r="L91" s="191"/>
      <c r="M91" s="27"/>
      <c r="N91" s="41"/>
      <c r="O91" s="27"/>
      <c r="P91" s="41"/>
      <c r="Q91" s="191"/>
      <c r="R91" s="191"/>
      <c r="S91" s="193"/>
      <c r="T91" s="193"/>
      <c r="U91" s="182"/>
      <c r="V91" s="191"/>
      <c r="W91" s="191"/>
      <c r="X91" s="193"/>
      <c r="Y91" s="193"/>
      <c r="Z91" s="193"/>
      <c r="AA91" s="193"/>
      <c r="AB91" s="193"/>
      <c r="AC91" s="193"/>
      <c r="AD91" s="193"/>
      <c r="AE91" s="193"/>
      <c r="AF91" s="193"/>
      <c r="AG91" s="193"/>
      <c r="AH91" s="193"/>
      <c r="AI91" s="193"/>
      <c r="AJ91" s="193"/>
      <c r="AK91" s="193"/>
      <c r="AL91" s="195"/>
      <c r="AM91" s="201"/>
      <c r="AN91" s="193"/>
      <c r="AO91" s="195"/>
      <c r="AP91" s="15"/>
      <c r="AQ91" s="16" t="str">
        <f t="shared" si="53"/>
        <v/>
      </c>
      <c r="AR91" s="16" t="str">
        <f t="shared" si="54"/>
        <v/>
      </c>
      <c r="AS91" s="16" t="str">
        <f t="shared" si="55"/>
        <v/>
      </c>
      <c r="AT91" s="16" t="str">
        <f t="shared" si="56"/>
        <v/>
      </c>
      <c r="AU91" s="16" t="str">
        <f t="shared" si="73"/>
        <v/>
      </c>
      <c r="AV91" s="16" t="str">
        <f t="shared" si="74"/>
        <v/>
      </c>
      <c r="AW91" s="16" t="str">
        <f t="shared" si="75"/>
        <v/>
      </c>
      <c r="AX91" s="16" t="str">
        <f t="shared" si="57"/>
        <v/>
      </c>
      <c r="AY91" s="16" t="str">
        <f t="shared" si="58"/>
        <v/>
      </c>
      <c r="AZ91" s="16" t="str">
        <f t="shared" si="76"/>
        <v/>
      </c>
      <c r="BA91" s="16" t="str">
        <f t="shared" si="59"/>
        <v/>
      </c>
      <c r="BB91" s="16" t="str">
        <f t="shared" si="60"/>
        <v/>
      </c>
      <c r="BC91" s="16" t="str">
        <f t="shared" si="61"/>
        <v/>
      </c>
      <c r="BD91" s="16" t="str">
        <f t="shared" si="62"/>
        <v/>
      </c>
      <c r="BE91" s="16" t="str">
        <f t="shared" si="77"/>
        <v/>
      </c>
      <c r="BF91" s="16" t="str">
        <f t="shared" si="78"/>
        <v/>
      </c>
      <c r="BG91" s="16" t="str">
        <f t="shared" si="79"/>
        <v/>
      </c>
      <c r="BH91" s="16" t="str">
        <f t="shared" si="80"/>
        <v/>
      </c>
      <c r="BI91" s="16" t="str">
        <f t="shared" si="81"/>
        <v/>
      </c>
      <c r="BJ91" s="16" t="str">
        <f t="shared" si="82"/>
        <v/>
      </c>
      <c r="BK91" s="16" t="str">
        <f t="shared" si="83"/>
        <v/>
      </c>
      <c r="BL91" s="16" t="str">
        <f t="shared" si="84"/>
        <v/>
      </c>
      <c r="BM91" s="16" t="str">
        <f t="shared" si="85"/>
        <v/>
      </c>
      <c r="BN91" s="16" t="str">
        <f t="shared" si="86"/>
        <v/>
      </c>
      <c r="BO91" s="65" t="str">
        <f t="shared" si="87"/>
        <v/>
      </c>
      <c r="BP91" s="65" t="str">
        <f t="shared" si="63"/>
        <v/>
      </c>
      <c r="BQ91" s="65" t="str">
        <f t="shared" si="64"/>
        <v/>
      </c>
      <c r="BR91" s="65" t="str">
        <f t="shared" si="65"/>
        <v/>
      </c>
      <c r="BS91" s="65" t="str">
        <f t="shared" si="66"/>
        <v/>
      </c>
      <c r="BT91" s="65" t="str">
        <f t="shared" si="67"/>
        <v/>
      </c>
      <c r="BU91" s="65" t="str">
        <f t="shared" si="68"/>
        <v/>
      </c>
      <c r="BV91" s="65" t="str">
        <f t="shared" si="69"/>
        <v/>
      </c>
      <c r="BW91" s="183" t="str">
        <f t="shared" si="88"/>
        <v/>
      </c>
      <c r="BX91" s="183" t="str">
        <f t="shared" si="89"/>
        <v/>
      </c>
      <c r="BY91" s="183" t="str">
        <f t="shared" si="90"/>
        <v/>
      </c>
      <c r="BZ91" s="183" t="str">
        <f t="shared" si="91"/>
        <v/>
      </c>
      <c r="CA91" s="16" t="str">
        <f t="shared" si="51"/>
        <v/>
      </c>
      <c r="CB91" s="16" t="str">
        <f t="shared" si="51"/>
        <v/>
      </c>
      <c r="CC91" s="16" t="str">
        <f t="shared" si="51"/>
        <v/>
      </c>
      <c r="CD91" s="17"/>
      <c r="CH91" s="19"/>
      <c r="CI91" s="19"/>
      <c r="CJ91" s="47" t="str">
        <f t="shared" si="70"/>
        <v/>
      </c>
      <c r="CK91" s="47" t="str">
        <f t="shared" si="71"/>
        <v/>
      </c>
      <c r="CL91" s="47" t="str">
        <f t="shared" si="72"/>
        <v/>
      </c>
      <c r="CM91" s="20" t="s">
        <v>5</v>
      </c>
    </row>
    <row r="92" spans="1:91" s="18" customFormat="1" ht="25.5" x14ac:dyDescent="0.2">
      <c r="A92" s="45">
        <v>81</v>
      </c>
      <c r="B92" s="46" t="str">
        <f t="shared" si="52"/>
        <v/>
      </c>
      <c r="C92" s="67"/>
      <c r="D92" s="26"/>
      <c r="E92" s="70"/>
      <c r="F92" s="70"/>
      <c r="G92" s="193"/>
      <c r="H92" s="26"/>
      <c r="I92" s="191"/>
      <c r="J92" s="193"/>
      <c r="K92" s="27"/>
      <c r="L92" s="191"/>
      <c r="M92" s="27"/>
      <c r="N92" s="41"/>
      <c r="O92" s="27"/>
      <c r="P92" s="41"/>
      <c r="Q92" s="191"/>
      <c r="R92" s="191"/>
      <c r="S92" s="193"/>
      <c r="T92" s="193"/>
      <c r="U92" s="182"/>
      <c r="V92" s="191"/>
      <c r="W92" s="191"/>
      <c r="X92" s="193"/>
      <c r="Y92" s="193"/>
      <c r="Z92" s="193"/>
      <c r="AA92" s="193"/>
      <c r="AB92" s="193"/>
      <c r="AC92" s="193"/>
      <c r="AD92" s="193"/>
      <c r="AE92" s="193"/>
      <c r="AF92" s="193"/>
      <c r="AG92" s="193"/>
      <c r="AH92" s="193"/>
      <c r="AI92" s="193"/>
      <c r="AJ92" s="193"/>
      <c r="AK92" s="193"/>
      <c r="AL92" s="195"/>
      <c r="AM92" s="201"/>
      <c r="AN92" s="193"/>
      <c r="AO92" s="195"/>
      <c r="AP92" s="15"/>
      <c r="AQ92" s="16" t="str">
        <f t="shared" si="53"/>
        <v/>
      </c>
      <c r="AR92" s="16" t="str">
        <f t="shared" si="54"/>
        <v/>
      </c>
      <c r="AS92" s="16" t="str">
        <f t="shared" si="55"/>
        <v/>
      </c>
      <c r="AT92" s="16" t="str">
        <f t="shared" si="56"/>
        <v/>
      </c>
      <c r="AU92" s="16" t="str">
        <f t="shared" si="73"/>
        <v/>
      </c>
      <c r="AV92" s="16" t="str">
        <f t="shared" si="74"/>
        <v/>
      </c>
      <c r="AW92" s="16" t="str">
        <f t="shared" si="75"/>
        <v/>
      </c>
      <c r="AX92" s="16" t="str">
        <f t="shared" si="57"/>
        <v/>
      </c>
      <c r="AY92" s="16" t="str">
        <f t="shared" si="58"/>
        <v/>
      </c>
      <c r="AZ92" s="16" t="str">
        <f t="shared" si="76"/>
        <v/>
      </c>
      <c r="BA92" s="16" t="str">
        <f t="shared" si="59"/>
        <v/>
      </c>
      <c r="BB92" s="16" t="str">
        <f t="shared" si="60"/>
        <v/>
      </c>
      <c r="BC92" s="16" t="str">
        <f t="shared" si="61"/>
        <v/>
      </c>
      <c r="BD92" s="16" t="str">
        <f t="shared" si="62"/>
        <v/>
      </c>
      <c r="BE92" s="16" t="str">
        <f t="shared" si="77"/>
        <v/>
      </c>
      <c r="BF92" s="16" t="str">
        <f t="shared" si="78"/>
        <v/>
      </c>
      <c r="BG92" s="16" t="str">
        <f t="shared" si="79"/>
        <v/>
      </c>
      <c r="BH92" s="16" t="str">
        <f t="shared" si="80"/>
        <v/>
      </c>
      <c r="BI92" s="16" t="str">
        <f t="shared" si="81"/>
        <v/>
      </c>
      <c r="BJ92" s="16" t="str">
        <f t="shared" si="82"/>
        <v/>
      </c>
      <c r="BK92" s="16" t="str">
        <f t="shared" si="83"/>
        <v/>
      </c>
      <c r="BL92" s="16" t="str">
        <f t="shared" si="84"/>
        <v/>
      </c>
      <c r="BM92" s="16" t="str">
        <f t="shared" si="85"/>
        <v/>
      </c>
      <c r="BN92" s="16" t="str">
        <f t="shared" si="86"/>
        <v/>
      </c>
      <c r="BO92" s="65" t="str">
        <f t="shared" si="87"/>
        <v/>
      </c>
      <c r="BP92" s="65" t="str">
        <f t="shared" si="63"/>
        <v/>
      </c>
      <c r="BQ92" s="65" t="str">
        <f t="shared" si="64"/>
        <v/>
      </c>
      <c r="BR92" s="65" t="str">
        <f t="shared" si="65"/>
        <v/>
      </c>
      <c r="BS92" s="65" t="str">
        <f t="shared" si="66"/>
        <v/>
      </c>
      <c r="BT92" s="65" t="str">
        <f t="shared" si="67"/>
        <v/>
      </c>
      <c r="BU92" s="65" t="str">
        <f t="shared" si="68"/>
        <v/>
      </c>
      <c r="BV92" s="65" t="str">
        <f t="shared" si="69"/>
        <v/>
      </c>
      <c r="BW92" s="183" t="str">
        <f t="shared" si="88"/>
        <v/>
      </c>
      <c r="BX92" s="183" t="str">
        <f t="shared" si="89"/>
        <v/>
      </c>
      <c r="BY92" s="183" t="str">
        <f t="shared" si="90"/>
        <v/>
      </c>
      <c r="BZ92" s="183" t="str">
        <f t="shared" si="91"/>
        <v/>
      </c>
      <c r="CA92" s="16" t="str">
        <f t="shared" ref="CA92:CC111" si="92">IF(COUNTA($C92:$AO92)=0,"","ok")</f>
        <v/>
      </c>
      <c r="CB92" s="16" t="str">
        <f t="shared" si="92"/>
        <v/>
      </c>
      <c r="CC92" s="16" t="str">
        <f t="shared" si="92"/>
        <v/>
      </c>
      <c r="CD92" s="17"/>
      <c r="CH92" s="19"/>
      <c r="CI92" s="19"/>
      <c r="CJ92" s="47" t="str">
        <f t="shared" si="70"/>
        <v/>
      </c>
      <c r="CK92" s="47" t="str">
        <f t="shared" si="71"/>
        <v/>
      </c>
      <c r="CL92" s="47" t="str">
        <f t="shared" si="72"/>
        <v/>
      </c>
      <c r="CM92" s="20" t="s">
        <v>5</v>
      </c>
    </row>
    <row r="93" spans="1:91" s="18" customFormat="1" ht="25.5" x14ac:dyDescent="0.2">
      <c r="A93" s="45">
        <v>82</v>
      </c>
      <c r="B93" s="46" t="str">
        <f t="shared" si="52"/>
        <v/>
      </c>
      <c r="C93" s="67"/>
      <c r="D93" s="26"/>
      <c r="E93" s="70"/>
      <c r="F93" s="70"/>
      <c r="G93" s="193"/>
      <c r="H93" s="26"/>
      <c r="I93" s="191"/>
      <c r="J93" s="193"/>
      <c r="K93" s="27"/>
      <c r="L93" s="191"/>
      <c r="M93" s="27"/>
      <c r="N93" s="41"/>
      <c r="O93" s="27"/>
      <c r="P93" s="41"/>
      <c r="Q93" s="191"/>
      <c r="R93" s="191"/>
      <c r="S93" s="193"/>
      <c r="T93" s="193"/>
      <c r="U93" s="182"/>
      <c r="V93" s="191"/>
      <c r="W93" s="191"/>
      <c r="X93" s="193"/>
      <c r="Y93" s="193"/>
      <c r="Z93" s="193"/>
      <c r="AA93" s="193"/>
      <c r="AB93" s="193"/>
      <c r="AC93" s="193"/>
      <c r="AD93" s="193"/>
      <c r="AE93" s="193"/>
      <c r="AF93" s="193"/>
      <c r="AG93" s="193"/>
      <c r="AH93" s="193"/>
      <c r="AI93" s="193"/>
      <c r="AJ93" s="193"/>
      <c r="AK93" s="193"/>
      <c r="AL93" s="195"/>
      <c r="AM93" s="201"/>
      <c r="AN93" s="193"/>
      <c r="AO93" s="195"/>
      <c r="AP93" s="15"/>
      <c r="AQ93" s="16" t="str">
        <f t="shared" si="53"/>
        <v/>
      </c>
      <c r="AR93" s="16" t="str">
        <f t="shared" si="54"/>
        <v/>
      </c>
      <c r="AS93" s="16" t="str">
        <f t="shared" si="55"/>
        <v/>
      </c>
      <c r="AT93" s="16" t="str">
        <f t="shared" si="56"/>
        <v/>
      </c>
      <c r="AU93" s="16" t="str">
        <f t="shared" si="73"/>
        <v/>
      </c>
      <c r="AV93" s="16" t="str">
        <f t="shared" si="74"/>
        <v/>
      </c>
      <c r="AW93" s="16" t="str">
        <f t="shared" si="75"/>
        <v/>
      </c>
      <c r="AX93" s="16" t="str">
        <f t="shared" si="57"/>
        <v/>
      </c>
      <c r="AY93" s="16" t="str">
        <f t="shared" si="58"/>
        <v/>
      </c>
      <c r="AZ93" s="16" t="str">
        <f t="shared" si="76"/>
        <v/>
      </c>
      <c r="BA93" s="16" t="str">
        <f t="shared" si="59"/>
        <v/>
      </c>
      <c r="BB93" s="16" t="str">
        <f t="shared" si="60"/>
        <v/>
      </c>
      <c r="BC93" s="16" t="str">
        <f t="shared" si="61"/>
        <v/>
      </c>
      <c r="BD93" s="16" t="str">
        <f t="shared" si="62"/>
        <v/>
      </c>
      <c r="BE93" s="16" t="str">
        <f t="shared" si="77"/>
        <v/>
      </c>
      <c r="BF93" s="16" t="str">
        <f t="shared" si="78"/>
        <v/>
      </c>
      <c r="BG93" s="16" t="str">
        <f t="shared" si="79"/>
        <v/>
      </c>
      <c r="BH93" s="16" t="str">
        <f t="shared" si="80"/>
        <v/>
      </c>
      <c r="BI93" s="16" t="str">
        <f t="shared" si="81"/>
        <v/>
      </c>
      <c r="BJ93" s="16" t="str">
        <f t="shared" si="82"/>
        <v/>
      </c>
      <c r="BK93" s="16" t="str">
        <f t="shared" si="83"/>
        <v/>
      </c>
      <c r="BL93" s="16" t="str">
        <f t="shared" si="84"/>
        <v/>
      </c>
      <c r="BM93" s="16" t="str">
        <f t="shared" si="85"/>
        <v/>
      </c>
      <c r="BN93" s="16" t="str">
        <f t="shared" si="86"/>
        <v/>
      </c>
      <c r="BO93" s="65" t="str">
        <f t="shared" si="87"/>
        <v/>
      </c>
      <c r="BP93" s="65" t="str">
        <f t="shared" si="63"/>
        <v/>
      </c>
      <c r="BQ93" s="65" t="str">
        <f t="shared" si="64"/>
        <v/>
      </c>
      <c r="BR93" s="65" t="str">
        <f t="shared" si="65"/>
        <v/>
      </c>
      <c r="BS93" s="65" t="str">
        <f t="shared" si="66"/>
        <v/>
      </c>
      <c r="BT93" s="65" t="str">
        <f t="shared" si="67"/>
        <v/>
      </c>
      <c r="BU93" s="65" t="str">
        <f t="shared" si="68"/>
        <v/>
      </c>
      <c r="BV93" s="65" t="str">
        <f t="shared" si="69"/>
        <v/>
      </c>
      <c r="BW93" s="183" t="str">
        <f t="shared" si="88"/>
        <v/>
      </c>
      <c r="BX93" s="183" t="str">
        <f t="shared" si="89"/>
        <v/>
      </c>
      <c r="BY93" s="183" t="str">
        <f t="shared" si="90"/>
        <v/>
      </c>
      <c r="BZ93" s="183" t="str">
        <f t="shared" si="91"/>
        <v/>
      </c>
      <c r="CA93" s="16" t="str">
        <f t="shared" si="92"/>
        <v/>
      </c>
      <c r="CB93" s="16" t="str">
        <f t="shared" si="92"/>
        <v/>
      </c>
      <c r="CC93" s="16" t="str">
        <f t="shared" si="92"/>
        <v/>
      </c>
      <c r="CD93" s="17"/>
      <c r="CH93" s="19"/>
      <c r="CI93" s="19"/>
      <c r="CJ93" s="47" t="str">
        <f t="shared" si="70"/>
        <v/>
      </c>
      <c r="CK93" s="47" t="str">
        <f t="shared" si="71"/>
        <v/>
      </c>
      <c r="CL93" s="47" t="str">
        <f t="shared" si="72"/>
        <v/>
      </c>
      <c r="CM93" s="20" t="s">
        <v>5</v>
      </c>
    </row>
    <row r="94" spans="1:91" s="18" customFormat="1" ht="25.5" x14ac:dyDescent="0.2">
      <c r="A94" s="45">
        <v>83</v>
      </c>
      <c r="B94" s="46" t="str">
        <f t="shared" si="52"/>
        <v/>
      </c>
      <c r="C94" s="67"/>
      <c r="D94" s="26"/>
      <c r="E94" s="70"/>
      <c r="F94" s="70"/>
      <c r="G94" s="193"/>
      <c r="H94" s="26"/>
      <c r="I94" s="191"/>
      <c r="J94" s="193"/>
      <c r="K94" s="27"/>
      <c r="L94" s="191"/>
      <c r="M94" s="27"/>
      <c r="N94" s="41"/>
      <c r="O94" s="27"/>
      <c r="P94" s="41"/>
      <c r="Q94" s="191"/>
      <c r="R94" s="191"/>
      <c r="S94" s="193"/>
      <c r="T94" s="193"/>
      <c r="U94" s="182"/>
      <c r="V94" s="191"/>
      <c r="W94" s="191"/>
      <c r="X94" s="193"/>
      <c r="Y94" s="193"/>
      <c r="Z94" s="193"/>
      <c r="AA94" s="193"/>
      <c r="AB94" s="193"/>
      <c r="AC94" s="193"/>
      <c r="AD94" s="193"/>
      <c r="AE94" s="193"/>
      <c r="AF94" s="193"/>
      <c r="AG94" s="193"/>
      <c r="AH94" s="193"/>
      <c r="AI94" s="193"/>
      <c r="AJ94" s="193"/>
      <c r="AK94" s="193"/>
      <c r="AL94" s="195"/>
      <c r="AM94" s="201"/>
      <c r="AN94" s="193"/>
      <c r="AO94" s="195"/>
      <c r="AP94" s="15"/>
      <c r="AQ94" s="16" t="str">
        <f t="shared" si="53"/>
        <v/>
      </c>
      <c r="AR94" s="16" t="str">
        <f t="shared" si="54"/>
        <v/>
      </c>
      <c r="AS94" s="16" t="str">
        <f t="shared" si="55"/>
        <v/>
      </c>
      <c r="AT94" s="16" t="str">
        <f t="shared" si="56"/>
        <v/>
      </c>
      <c r="AU94" s="16" t="str">
        <f t="shared" si="73"/>
        <v/>
      </c>
      <c r="AV94" s="16" t="str">
        <f t="shared" si="74"/>
        <v/>
      </c>
      <c r="AW94" s="16" t="str">
        <f t="shared" si="75"/>
        <v/>
      </c>
      <c r="AX94" s="16" t="str">
        <f t="shared" si="57"/>
        <v/>
      </c>
      <c r="AY94" s="16" t="str">
        <f t="shared" si="58"/>
        <v/>
      </c>
      <c r="AZ94" s="16" t="str">
        <f t="shared" si="76"/>
        <v/>
      </c>
      <c r="BA94" s="16" t="str">
        <f t="shared" si="59"/>
        <v/>
      </c>
      <c r="BB94" s="16" t="str">
        <f t="shared" si="60"/>
        <v/>
      </c>
      <c r="BC94" s="16" t="str">
        <f t="shared" si="61"/>
        <v/>
      </c>
      <c r="BD94" s="16" t="str">
        <f t="shared" si="62"/>
        <v/>
      </c>
      <c r="BE94" s="16" t="str">
        <f t="shared" si="77"/>
        <v/>
      </c>
      <c r="BF94" s="16" t="str">
        <f t="shared" si="78"/>
        <v/>
      </c>
      <c r="BG94" s="16" t="str">
        <f t="shared" si="79"/>
        <v/>
      </c>
      <c r="BH94" s="16" t="str">
        <f t="shared" si="80"/>
        <v/>
      </c>
      <c r="BI94" s="16" t="str">
        <f t="shared" si="81"/>
        <v/>
      </c>
      <c r="BJ94" s="16" t="str">
        <f t="shared" si="82"/>
        <v/>
      </c>
      <c r="BK94" s="16" t="str">
        <f t="shared" si="83"/>
        <v/>
      </c>
      <c r="BL94" s="16" t="str">
        <f t="shared" si="84"/>
        <v/>
      </c>
      <c r="BM94" s="16" t="str">
        <f t="shared" si="85"/>
        <v/>
      </c>
      <c r="BN94" s="16" t="str">
        <f t="shared" si="86"/>
        <v/>
      </c>
      <c r="BO94" s="65" t="str">
        <f t="shared" si="87"/>
        <v/>
      </c>
      <c r="BP94" s="65" t="str">
        <f t="shared" si="63"/>
        <v/>
      </c>
      <c r="BQ94" s="65" t="str">
        <f t="shared" si="64"/>
        <v/>
      </c>
      <c r="BR94" s="65" t="str">
        <f t="shared" si="65"/>
        <v/>
      </c>
      <c r="BS94" s="65" t="str">
        <f t="shared" si="66"/>
        <v/>
      </c>
      <c r="BT94" s="65" t="str">
        <f t="shared" si="67"/>
        <v/>
      </c>
      <c r="BU94" s="65" t="str">
        <f t="shared" si="68"/>
        <v/>
      </c>
      <c r="BV94" s="65" t="str">
        <f t="shared" si="69"/>
        <v/>
      </c>
      <c r="BW94" s="183" t="str">
        <f t="shared" si="88"/>
        <v/>
      </c>
      <c r="BX94" s="183" t="str">
        <f t="shared" si="89"/>
        <v/>
      </c>
      <c r="BY94" s="183" t="str">
        <f t="shared" si="90"/>
        <v/>
      </c>
      <c r="BZ94" s="183" t="str">
        <f t="shared" si="91"/>
        <v/>
      </c>
      <c r="CA94" s="16" t="str">
        <f t="shared" si="92"/>
        <v/>
      </c>
      <c r="CB94" s="16" t="str">
        <f t="shared" si="92"/>
        <v/>
      </c>
      <c r="CC94" s="16" t="str">
        <f t="shared" si="92"/>
        <v/>
      </c>
      <c r="CD94" s="17"/>
      <c r="CH94" s="19"/>
      <c r="CI94" s="19"/>
      <c r="CJ94" s="47" t="str">
        <f t="shared" si="70"/>
        <v/>
      </c>
      <c r="CK94" s="47" t="str">
        <f t="shared" si="71"/>
        <v/>
      </c>
      <c r="CL94" s="47" t="str">
        <f t="shared" si="72"/>
        <v/>
      </c>
      <c r="CM94" s="20" t="s">
        <v>5</v>
      </c>
    </row>
    <row r="95" spans="1:91" s="18" customFormat="1" ht="25.5" x14ac:dyDescent="0.2">
      <c r="A95" s="45">
        <v>84</v>
      </c>
      <c r="B95" s="46" t="str">
        <f t="shared" si="52"/>
        <v/>
      </c>
      <c r="C95" s="67"/>
      <c r="D95" s="26"/>
      <c r="E95" s="70"/>
      <c r="F95" s="70"/>
      <c r="G95" s="193"/>
      <c r="H95" s="26"/>
      <c r="I95" s="191"/>
      <c r="J95" s="193"/>
      <c r="K95" s="27"/>
      <c r="L95" s="191"/>
      <c r="M95" s="27"/>
      <c r="N95" s="41"/>
      <c r="O95" s="27"/>
      <c r="P95" s="41"/>
      <c r="Q95" s="191"/>
      <c r="R95" s="191"/>
      <c r="S95" s="193"/>
      <c r="T95" s="193"/>
      <c r="U95" s="182"/>
      <c r="V95" s="191"/>
      <c r="W95" s="191"/>
      <c r="X95" s="193"/>
      <c r="Y95" s="193"/>
      <c r="Z95" s="193"/>
      <c r="AA95" s="193"/>
      <c r="AB95" s="193"/>
      <c r="AC95" s="193"/>
      <c r="AD95" s="193"/>
      <c r="AE95" s="193"/>
      <c r="AF95" s="193"/>
      <c r="AG95" s="193"/>
      <c r="AH95" s="193"/>
      <c r="AI95" s="193"/>
      <c r="AJ95" s="193"/>
      <c r="AK95" s="193"/>
      <c r="AL95" s="195"/>
      <c r="AM95" s="201"/>
      <c r="AN95" s="193"/>
      <c r="AO95" s="195"/>
      <c r="AP95" s="15"/>
      <c r="AQ95" s="16" t="str">
        <f t="shared" si="53"/>
        <v/>
      </c>
      <c r="AR95" s="16" t="str">
        <f t="shared" si="54"/>
        <v/>
      </c>
      <c r="AS95" s="16" t="str">
        <f t="shared" si="55"/>
        <v/>
      </c>
      <c r="AT95" s="16" t="str">
        <f t="shared" si="56"/>
        <v/>
      </c>
      <c r="AU95" s="16" t="str">
        <f t="shared" si="73"/>
        <v/>
      </c>
      <c r="AV95" s="16" t="str">
        <f t="shared" si="74"/>
        <v/>
      </c>
      <c r="AW95" s="16" t="str">
        <f t="shared" si="75"/>
        <v/>
      </c>
      <c r="AX95" s="16" t="str">
        <f t="shared" si="57"/>
        <v/>
      </c>
      <c r="AY95" s="16" t="str">
        <f t="shared" si="58"/>
        <v/>
      </c>
      <c r="AZ95" s="16" t="str">
        <f t="shared" si="76"/>
        <v/>
      </c>
      <c r="BA95" s="16" t="str">
        <f t="shared" si="59"/>
        <v/>
      </c>
      <c r="BB95" s="16" t="str">
        <f t="shared" si="60"/>
        <v/>
      </c>
      <c r="BC95" s="16" t="str">
        <f t="shared" si="61"/>
        <v/>
      </c>
      <c r="BD95" s="16" t="str">
        <f t="shared" si="62"/>
        <v/>
      </c>
      <c r="BE95" s="16" t="str">
        <f t="shared" si="77"/>
        <v/>
      </c>
      <c r="BF95" s="16" t="str">
        <f t="shared" si="78"/>
        <v/>
      </c>
      <c r="BG95" s="16" t="str">
        <f t="shared" si="79"/>
        <v/>
      </c>
      <c r="BH95" s="16" t="str">
        <f t="shared" si="80"/>
        <v/>
      </c>
      <c r="BI95" s="16" t="str">
        <f t="shared" si="81"/>
        <v/>
      </c>
      <c r="BJ95" s="16" t="str">
        <f t="shared" si="82"/>
        <v/>
      </c>
      <c r="BK95" s="16" t="str">
        <f t="shared" si="83"/>
        <v/>
      </c>
      <c r="BL95" s="16" t="str">
        <f t="shared" si="84"/>
        <v/>
      </c>
      <c r="BM95" s="16" t="str">
        <f t="shared" si="85"/>
        <v/>
      </c>
      <c r="BN95" s="16" t="str">
        <f t="shared" si="86"/>
        <v/>
      </c>
      <c r="BO95" s="65" t="str">
        <f t="shared" si="87"/>
        <v/>
      </c>
      <c r="BP95" s="65" t="str">
        <f t="shared" si="63"/>
        <v/>
      </c>
      <c r="BQ95" s="65" t="str">
        <f t="shared" si="64"/>
        <v/>
      </c>
      <c r="BR95" s="65" t="str">
        <f t="shared" si="65"/>
        <v/>
      </c>
      <c r="BS95" s="65" t="str">
        <f t="shared" si="66"/>
        <v/>
      </c>
      <c r="BT95" s="65" t="str">
        <f t="shared" si="67"/>
        <v/>
      </c>
      <c r="BU95" s="65" t="str">
        <f t="shared" si="68"/>
        <v/>
      </c>
      <c r="BV95" s="65" t="str">
        <f t="shared" si="69"/>
        <v/>
      </c>
      <c r="BW95" s="183" t="str">
        <f t="shared" si="88"/>
        <v/>
      </c>
      <c r="BX95" s="183" t="str">
        <f t="shared" si="89"/>
        <v/>
      </c>
      <c r="BY95" s="183" t="str">
        <f t="shared" si="90"/>
        <v/>
      </c>
      <c r="BZ95" s="183" t="str">
        <f t="shared" si="91"/>
        <v/>
      </c>
      <c r="CA95" s="16" t="str">
        <f t="shared" si="92"/>
        <v/>
      </c>
      <c r="CB95" s="16" t="str">
        <f t="shared" si="92"/>
        <v/>
      </c>
      <c r="CC95" s="16" t="str">
        <f t="shared" si="92"/>
        <v/>
      </c>
      <c r="CD95" s="17"/>
      <c r="CH95" s="19"/>
      <c r="CI95" s="19"/>
      <c r="CJ95" s="47" t="str">
        <f t="shared" si="70"/>
        <v/>
      </c>
      <c r="CK95" s="47" t="str">
        <f t="shared" si="71"/>
        <v/>
      </c>
      <c r="CL95" s="47" t="str">
        <f t="shared" si="72"/>
        <v/>
      </c>
      <c r="CM95" s="20" t="s">
        <v>5</v>
      </c>
    </row>
    <row r="96" spans="1:91" s="18" customFormat="1" ht="25.5" x14ac:dyDescent="0.2">
      <c r="A96" s="45">
        <v>85</v>
      </c>
      <c r="B96" s="46" t="str">
        <f t="shared" si="52"/>
        <v/>
      </c>
      <c r="C96" s="67"/>
      <c r="D96" s="26"/>
      <c r="E96" s="70"/>
      <c r="F96" s="70"/>
      <c r="G96" s="193"/>
      <c r="H96" s="26"/>
      <c r="I96" s="191"/>
      <c r="J96" s="193"/>
      <c r="K96" s="27"/>
      <c r="L96" s="191"/>
      <c r="M96" s="27"/>
      <c r="N96" s="41"/>
      <c r="O96" s="27"/>
      <c r="P96" s="41"/>
      <c r="Q96" s="191"/>
      <c r="R96" s="191"/>
      <c r="S96" s="193"/>
      <c r="T96" s="193"/>
      <c r="U96" s="182"/>
      <c r="V96" s="191"/>
      <c r="W96" s="191"/>
      <c r="X96" s="193"/>
      <c r="Y96" s="193"/>
      <c r="Z96" s="193"/>
      <c r="AA96" s="193"/>
      <c r="AB96" s="193"/>
      <c r="AC96" s="193"/>
      <c r="AD96" s="193"/>
      <c r="AE96" s="193"/>
      <c r="AF96" s="193"/>
      <c r="AG96" s="193"/>
      <c r="AH96" s="193"/>
      <c r="AI96" s="193"/>
      <c r="AJ96" s="193"/>
      <c r="AK96" s="193"/>
      <c r="AL96" s="195"/>
      <c r="AM96" s="201"/>
      <c r="AN96" s="193"/>
      <c r="AO96" s="195"/>
      <c r="AP96" s="15"/>
      <c r="AQ96" s="16" t="str">
        <f t="shared" si="53"/>
        <v/>
      </c>
      <c r="AR96" s="16" t="str">
        <f t="shared" si="54"/>
        <v/>
      </c>
      <c r="AS96" s="16" t="str">
        <f t="shared" si="55"/>
        <v/>
      </c>
      <c r="AT96" s="16" t="str">
        <f t="shared" si="56"/>
        <v/>
      </c>
      <c r="AU96" s="16" t="str">
        <f t="shared" si="73"/>
        <v/>
      </c>
      <c r="AV96" s="16" t="str">
        <f t="shared" si="74"/>
        <v/>
      </c>
      <c r="AW96" s="16" t="str">
        <f t="shared" si="75"/>
        <v/>
      </c>
      <c r="AX96" s="16" t="str">
        <f t="shared" si="57"/>
        <v/>
      </c>
      <c r="AY96" s="16" t="str">
        <f t="shared" si="58"/>
        <v/>
      </c>
      <c r="AZ96" s="16" t="str">
        <f t="shared" si="76"/>
        <v/>
      </c>
      <c r="BA96" s="16" t="str">
        <f t="shared" si="59"/>
        <v/>
      </c>
      <c r="BB96" s="16" t="str">
        <f t="shared" si="60"/>
        <v/>
      </c>
      <c r="BC96" s="16" t="str">
        <f t="shared" si="61"/>
        <v/>
      </c>
      <c r="BD96" s="16" t="str">
        <f t="shared" si="62"/>
        <v/>
      </c>
      <c r="BE96" s="16" t="str">
        <f t="shared" si="77"/>
        <v/>
      </c>
      <c r="BF96" s="16" t="str">
        <f t="shared" si="78"/>
        <v/>
      </c>
      <c r="BG96" s="16" t="str">
        <f t="shared" si="79"/>
        <v/>
      </c>
      <c r="BH96" s="16" t="str">
        <f t="shared" si="80"/>
        <v/>
      </c>
      <c r="BI96" s="16" t="str">
        <f t="shared" si="81"/>
        <v/>
      </c>
      <c r="BJ96" s="16" t="str">
        <f t="shared" si="82"/>
        <v/>
      </c>
      <c r="BK96" s="16" t="str">
        <f t="shared" si="83"/>
        <v/>
      </c>
      <c r="BL96" s="16" t="str">
        <f t="shared" si="84"/>
        <v/>
      </c>
      <c r="BM96" s="16" t="str">
        <f t="shared" si="85"/>
        <v/>
      </c>
      <c r="BN96" s="16" t="str">
        <f t="shared" si="86"/>
        <v/>
      </c>
      <c r="BO96" s="65" t="str">
        <f t="shared" si="87"/>
        <v/>
      </c>
      <c r="BP96" s="65" t="str">
        <f t="shared" si="63"/>
        <v/>
      </c>
      <c r="BQ96" s="65" t="str">
        <f t="shared" si="64"/>
        <v/>
      </c>
      <c r="BR96" s="65" t="str">
        <f t="shared" si="65"/>
        <v/>
      </c>
      <c r="BS96" s="65" t="str">
        <f t="shared" si="66"/>
        <v/>
      </c>
      <c r="BT96" s="65" t="str">
        <f t="shared" si="67"/>
        <v/>
      </c>
      <c r="BU96" s="65" t="str">
        <f t="shared" si="68"/>
        <v/>
      </c>
      <c r="BV96" s="65" t="str">
        <f t="shared" si="69"/>
        <v/>
      </c>
      <c r="BW96" s="183" t="str">
        <f t="shared" si="88"/>
        <v/>
      </c>
      <c r="BX96" s="183" t="str">
        <f t="shared" si="89"/>
        <v/>
      </c>
      <c r="BY96" s="183" t="str">
        <f t="shared" si="90"/>
        <v/>
      </c>
      <c r="BZ96" s="183" t="str">
        <f t="shared" si="91"/>
        <v/>
      </c>
      <c r="CA96" s="16" t="str">
        <f t="shared" si="92"/>
        <v/>
      </c>
      <c r="CB96" s="16" t="str">
        <f t="shared" si="92"/>
        <v/>
      </c>
      <c r="CC96" s="16" t="str">
        <f t="shared" si="92"/>
        <v/>
      </c>
      <c r="CD96" s="17"/>
      <c r="CH96" s="19"/>
      <c r="CI96" s="19"/>
      <c r="CJ96" s="47" t="str">
        <f t="shared" si="70"/>
        <v/>
      </c>
      <c r="CK96" s="47" t="str">
        <f t="shared" si="71"/>
        <v/>
      </c>
      <c r="CL96" s="47" t="str">
        <f t="shared" si="72"/>
        <v/>
      </c>
      <c r="CM96" s="20" t="s">
        <v>5</v>
      </c>
    </row>
    <row r="97" spans="1:91" s="18" customFormat="1" ht="25.5" x14ac:dyDescent="0.2">
      <c r="A97" s="45">
        <v>86</v>
      </c>
      <c r="B97" s="46" t="str">
        <f t="shared" si="52"/>
        <v/>
      </c>
      <c r="C97" s="67"/>
      <c r="D97" s="26"/>
      <c r="E97" s="70"/>
      <c r="F97" s="70"/>
      <c r="G97" s="193"/>
      <c r="H97" s="26"/>
      <c r="I97" s="191"/>
      <c r="J97" s="193"/>
      <c r="K97" s="27"/>
      <c r="L97" s="191"/>
      <c r="M97" s="27"/>
      <c r="N97" s="41"/>
      <c r="O97" s="27"/>
      <c r="P97" s="41"/>
      <c r="Q97" s="191"/>
      <c r="R97" s="191"/>
      <c r="S97" s="193"/>
      <c r="T97" s="193"/>
      <c r="U97" s="182"/>
      <c r="V97" s="191"/>
      <c r="W97" s="191"/>
      <c r="X97" s="193"/>
      <c r="Y97" s="193"/>
      <c r="Z97" s="193"/>
      <c r="AA97" s="193"/>
      <c r="AB97" s="193"/>
      <c r="AC97" s="193"/>
      <c r="AD97" s="193"/>
      <c r="AE97" s="193"/>
      <c r="AF97" s="193"/>
      <c r="AG97" s="193"/>
      <c r="AH97" s="193"/>
      <c r="AI97" s="193"/>
      <c r="AJ97" s="193"/>
      <c r="AK97" s="193"/>
      <c r="AL97" s="195"/>
      <c r="AM97" s="201"/>
      <c r="AN97" s="193"/>
      <c r="AO97" s="195"/>
      <c r="AP97" s="15"/>
      <c r="AQ97" s="16" t="str">
        <f t="shared" si="53"/>
        <v/>
      </c>
      <c r="AR97" s="16" t="str">
        <f t="shared" si="54"/>
        <v/>
      </c>
      <c r="AS97" s="16" t="str">
        <f t="shared" si="55"/>
        <v/>
      </c>
      <c r="AT97" s="16" t="str">
        <f t="shared" si="56"/>
        <v/>
      </c>
      <c r="AU97" s="16" t="str">
        <f t="shared" si="73"/>
        <v/>
      </c>
      <c r="AV97" s="16" t="str">
        <f t="shared" si="74"/>
        <v/>
      </c>
      <c r="AW97" s="16" t="str">
        <f t="shared" si="75"/>
        <v/>
      </c>
      <c r="AX97" s="16" t="str">
        <f t="shared" si="57"/>
        <v/>
      </c>
      <c r="AY97" s="16" t="str">
        <f t="shared" si="58"/>
        <v/>
      </c>
      <c r="AZ97" s="16" t="str">
        <f t="shared" si="76"/>
        <v/>
      </c>
      <c r="BA97" s="16" t="str">
        <f t="shared" si="59"/>
        <v/>
      </c>
      <c r="BB97" s="16" t="str">
        <f t="shared" si="60"/>
        <v/>
      </c>
      <c r="BC97" s="16" t="str">
        <f t="shared" si="61"/>
        <v/>
      </c>
      <c r="BD97" s="16" t="str">
        <f t="shared" si="62"/>
        <v/>
      </c>
      <c r="BE97" s="16" t="str">
        <f t="shared" si="77"/>
        <v/>
      </c>
      <c r="BF97" s="16" t="str">
        <f t="shared" si="78"/>
        <v/>
      </c>
      <c r="BG97" s="16" t="str">
        <f t="shared" si="79"/>
        <v/>
      </c>
      <c r="BH97" s="16" t="str">
        <f t="shared" si="80"/>
        <v/>
      </c>
      <c r="BI97" s="16" t="str">
        <f t="shared" si="81"/>
        <v/>
      </c>
      <c r="BJ97" s="16" t="str">
        <f t="shared" si="82"/>
        <v/>
      </c>
      <c r="BK97" s="16" t="str">
        <f t="shared" si="83"/>
        <v/>
      </c>
      <c r="BL97" s="16" t="str">
        <f t="shared" si="84"/>
        <v/>
      </c>
      <c r="BM97" s="16" t="str">
        <f t="shared" si="85"/>
        <v/>
      </c>
      <c r="BN97" s="16" t="str">
        <f t="shared" si="86"/>
        <v/>
      </c>
      <c r="BO97" s="65" t="str">
        <f t="shared" si="87"/>
        <v/>
      </c>
      <c r="BP97" s="65" t="str">
        <f t="shared" si="63"/>
        <v/>
      </c>
      <c r="BQ97" s="65" t="str">
        <f t="shared" si="64"/>
        <v/>
      </c>
      <c r="BR97" s="65" t="str">
        <f t="shared" si="65"/>
        <v/>
      </c>
      <c r="BS97" s="65" t="str">
        <f t="shared" si="66"/>
        <v/>
      </c>
      <c r="BT97" s="65" t="str">
        <f t="shared" si="67"/>
        <v/>
      </c>
      <c r="BU97" s="65" t="str">
        <f t="shared" si="68"/>
        <v/>
      </c>
      <c r="BV97" s="65" t="str">
        <f t="shared" si="69"/>
        <v/>
      </c>
      <c r="BW97" s="183" t="str">
        <f t="shared" si="88"/>
        <v/>
      </c>
      <c r="BX97" s="183" t="str">
        <f t="shared" si="89"/>
        <v/>
      </c>
      <c r="BY97" s="183" t="str">
        <f t="shared" si="90"/>
        <v/>
      </c>
      <c r="BZ97" s="183" t="str">
        <f t="shared" si="91"/>
        <v/>
      </c>
      <c r="CA97" s="16" t="str">
        <f t="shared" si="92"/>
        <v/>
      </c>
      <c r="CB97" s="16" t="str">
        <f t="shared" si="92"/>
        <v/>
      </c>
      <c r="CC97" s="16" t="str">
        <f t="shared" si="92"/>
        <v/>
      </c>
      <c r="CD97" s="17"/>
      <c r="CH97" s="19"/>
      <c r="CI97" s="19"/>
      <c r="CJ97" s="47" t="str">
        <f t="shared" si="70"/>
        <v/>
      </c>
      <c r="CK97" s="47" t="str">
        <f t="shared" si="71"/>
        <v/>
      </c>
      <c r="CL97" s="47" t="str">
        <f t="shared" si="72"/>
        <v/>
      </c>
      <c r="CM97" s="20" t="s">
        <v>5</v>
      </c>
    </row>
    <row r="98" spans="1:91" s="18" customFormat="1" ht="25.5" x14ac:dyDescent="0.2">
      <c r="A98" s="45">
        <v>87</v>
      </c>
      <c r="B98" s="46" t="str">
        <f t="shared" si="52"/>
        <v/>
      </c>
      <c r="C98" s="67"/>
      <c r="D98" s="26"/>
      <c r="E98" s="70"/>
      <c r="F98" s="70"/>
      <c r="G98" s="193"/>
      <c r="H98" s="26"/>
      <c r="I98" s="191"/>
      <c r="J98" s="193"/>
      <c r="K98" s="27"/>
      <c r="L98" s="191"/>
      <c r="M98" s="27"/>
      <c r="N98" s="41"/>
      <c r="O98" s="27"/>
      <c r="P98" s="41"/>
      <c r="Q98" s="191"/>
      <c r="R98" s="191"/>
      <c r="S98" s="193"/>
      <c r="T98" s="193"/>
      <c r="U98" s="182"/>
      <c r="V98" s="191"/>
      <c r="W98" s="191"/>
      <c r="X98" s="193"/>
      <c r="Y98" s="193"/>
      <c r="Z98" s="193"/>
      <c r="AA98" s="193"/>
      <c r="AB98" s="193"/>
      <c r="AC98" s="193"/>
      <c r="AD98" s="193"/>
      <c r="AE98" s="193"/>
      <c r="AF98" s="193"/>
      <c r="AG98" s="193"/>
      <c r="AH98" s="193"/>
      <c r="AI98" s="193"/>
      <c r="AJ98" s="193"/>
      <c r="AK98" s="193"/>
      <c r="AL98" s="195"/>
      <c r="AM98" s="201"/>
      <c r="AN98" s="193"/>
      <c r="AO98" s="195"/>
      <c r="AP98" s="15"/>
      <c r="AQ98" s="16" t="str">
        <f t="shared" si="53"/>
        <v/>
      </c>
      <c r="AR98" s="16" t="str">
        <f t="shared" si="54"/>
        <v/>
      </c>
      <c r="AS98" s="16" t="str">
        <f t="shared" si="55"/>
        <v/>
      </c>
      <c r="AT98" s="16" t="str">
        <f t="shared" si="56"/>
        <v/>
      </c>
      <c r="AU98" s="16" t="str">
        <f t="shared" si="73"/>
        <v/>
      </c>
      <c r="AV98" s="16" t="str">
        <f t="shared" si="74"/>
        <v/>
      </c>
      <c r="AW98" s="16" t="str">
        <f t="shared" si="75"/>
        <v/>
      </c>
      <c r="AX98" s="16" t="str">
        <f t="shared" si="57"/>
        <v/>
      </c>
      <c r="AY98" s="16" t="str">
        <f t="shared" si="58"/>
        <v/>
      </c>
      <c r="AZ98" s="16" t="str">
        <f t="shared" si="76"/>
        <v/>
      </c>
      <c r="BA98" s="16" t="str">
        <f t="shared" si="59"/>
        <v/>
      </c>
      <c r="BB98" s="16" t="str">
        <f t="shared" si="60"/>
        <v/>
      </c>
      <c r="BC98" s="16" t="str">
        <f t="shared" si="61"/>
        <v/>
      </c>
      <c r="BD98" s="16" t="str">
        <f t="shared" si="62"/>
        <v/>
      </c>
      <c r="BE98" s="16" t="str">
        <f t="shared" si="77"/>
        <v/>
      </c>
      <c r="BF98" s="16" t="str">
        <f t="shared" si="78"/>
        <v/>
      </c>
      <c r="BG98" s="16" t="str">
        <f t="shared" si="79"/>
        <v/>
      </c>
      <c r="BH98" s="16" t="str">
        <f t="shared" si="80"/>
        <v/>
      </c>
      <c r="BI98" s="16" t="str">
        <f t="shared" si="81"/>
        <v/>
      </c>
      <c r="BJ98" s="16" t="str">
        <f t="shared" si="82"/>
        <v/>
      </c>
      <c r="BK98" s="16" t="str">
        <f t="shared" si="83"/>
        <v/>
      </c>
      <c r="BL98" s="16" t="str">
        <f t="shared" si="84"/>
        <v/>
      </c>
      <c r="BM98" s="16" t="str">
        <f t="shared" si="85"/>
        <v/>
      </c>
      <c r="BN98" s="16" t="str">
        <f t="shared" si="86"/>
        <v/>
      </c>
      <c r="BO98" s="65" t="str">
        <f t="shared" si="87"/>
        <v/>
      </c>
      <c r="BP98" s="65" t="str">
        <f t="shared" si="63"/>
        <v/>
      </c>
      <c r="BQ98" s="65" t="str">
        <f t="shared" si="64"/>
        <v/>
      </c>
      <c r="BR98" s="65" t="str">
        <f t="shared" si="65"/>
        <v/>
      </c>
      <c r="BS98" s="65" t="str">
        <f t="shared" si="66"/>
        <v/>
      </c>
      <c r="BT98" s="65" t="str">
        <f t="shared" si="67"/>
        <v/>
      </c>
      <c r="BU98" s="65" t="str">
        <f t="shared" si="68"/>
        <v/>
      </c>
      <c r="BV98" s="65" t="str">
        <f t="shared" si="69"/>
        <v/>
      </c>
      <c r="BW98" s="183" t="str">
        <f t="shared" si="88"/>
        <v/>
      </c>
      <c r="BX98" s="183" t="str">
        <f t="shared" si="89"/>
        <v/>
      </c>
      <c r="BY98" s="183" t="str">
        <f t="shared" si="90"/>
        <v/>
      </c>
      <c r="BZ98" s="183" t="str">
        <f t="shared" si="91"/>
        <v/>
      </c>
      <c r="CA98" s="16" t="str">
        <f t="shared" si="92"/>
        <v/>
      </c>
      <c r="CB98" s="16" t="str">
        <f t="shared" si="92"/>
        <v/>
      </c>
      <c r="CC98" s="16" t="str">
        <f t="shared" si="92"/>
        <v/>
      </c>
      <c r="CD98" s="17"/>
      <c r="CH98" s="19"/>
      <c r="CI98" s="19"/>
      <c r="CJ98" s="47" t="str">
        <f t="shared" si="70"/>
        <v/>
      </c>
      <c r="CK98" s="47" t="str">
        <f t="shared" si="71"/>
        <v/>
      </c>
      <c r="CL98" s="47" t="str">
        <f t="shared" si="72"/>
        <v/>
      </c>
      <c r="CM98" s="20" t="s">
        <v>5</v>
      </c>
    </row>
    <row r="99" spans="1:91" s="18" customFormat="1" ht="25.5" x14ac:dyDescent="0.2">
      <c r="A99" s="45">
        <v>88</v>
      </c>
      <c r="B99" s="46" t="str">
        <f t="shared" si="52"/>
        <v/>
      </c>
      <c r="C99" s="67"/>
      <c r="D99" s="26"/>
      <c r="E99" s="70"/>
      <c r="F99" s="70"/>
      <c r="G99" s="193"/>
      <c r="H99" s="26"/>
      <c r="I99" s="191"/>
      <c r="J99" s="193"/>
      <c r="K99" s="27"/>
      <c r="L99" s="191"/>
      <c r="M99" s="27"/>
      <c r="N99" s="41"/>
      <c r="O99" s="27"/>
      <c r="P99" s="41"/>
      <c r="Q99" s="191"/>
      <c r="R99" s="191"/>
      <c r="S99" s="193"/>
      <c r="T99" s="193"/>
      <c r="U99" s="182"/>
      <c r="V99" s="191"/>
      <c r="W99" s="191"/>
      <c r="X99" s="193"/>
      <c r="Y99" s="193"/>
      <c r="Z99" s="193"/>
      <c r="AA99" s="193"/>
      <c r="AB99" s="193"/>
      <c r="AC99" s="193"/>
      <c r="AD99" s="193"/>
      <c r="AE99" s="193"/>
      <c r="AF99" s="193"/>
      <c r="AG99" s="193"/>
      <c r="AH99" s="193"/>
      <c r="AI99" s="193"/>
      <c r="AJ99" s="193"/>
      <c r="AK99" s="193"/>
      <c r="AL99" s="195"/>
      <c r="AM99" s="201"/>
      <c r="AN99" s="193"/>
      <c r="AO99" s="195"/>
      <c r="AP99" s="15"/>
      <c r="AQ99" s="16" t="str">
        <f t="shared" si="53"/>
        <v/>
      </c>
      <c r="AR99" s="16" t="str">
        <f t="shared" si="54"/>
        <v/>
      </c>
      <c r="AS99" s="16" t="str">
        <f t="shared" si="55"/>
        <v/>
      </c>
      <c r="AT99" s="16" t="str">
        <f t="shared" si="56"/>
        <v/>
      </c>
      <c r="AU99" s="16" t="str">
        <f t="shared" si="73"/>
        <v/>
      </c>
      <c r="AV99" s="16" t="str">
        <f t="shared" si="74"/>
        <v/>
      </c>
      <c r="AW99" s="16" t="str">
        <f t="shared" si="75"/>
        <v/>
      </c>
      <c r="AX99" s="16" t="str">
        <f t="shared" si="57"/>
        <v/>
      </c>
      <c r="AY99" s="16" t="str">
        <f t="shared" si="58"/>
        <v/>
      </c>
      <c r="AZ99" s="16" t="str">
        <f t="shared" si="76"/>
        <v/>
      </c>
      <c r="BA99" s="16" t="str">
        <f t="shared" si="59"/>
        <v/>
      </c>
      <c r="BB99" s="16" t="str">
        <f t="shared" si="60"/>
        <v/>
      </c>
      <c r="BC99" s="16" t="str">
        <f t="shared" si="61"/>
        <v/>
      </c>
      <c r="BD99" s="16" t="str">
        <f t="shared" si="62"/>
        <v/>
      </c>
      <c r="BE99" s="16" t="str">
        <f t="shared" si="77"/>
        <v/>
      </c>
      <c r="BF99" s="16" t="str">
        <f t="shared" si="78"/>
        <v/>
      </c>
      <c r="BG99" s="16" t="str">
        <f t="shared" si="79"/>
        <v/>
      </c>
      <c r="BH99" s="16" t="str">
        <f t="shared" si="80"/>
        <v/>
      </c>
      <c r="BI99" s="16" t="str">
        <f t="shared" si="81"/>
        <v/>
      </c>
      <c r="BJ99" s="16" t="str">
        <f t="shared" si="82"/>
        <v/>
      </c>
      <c r="BK99" s="16" t="str">
        <f t="shared" si="83"/>
        <v/>
      </c>
      <c r="BL99" s="16" t="str">
        <f t="shared" si="84"/>
        <v/>
      </c>
      <c r="BM99" s="16" t="str">
        <f t="shared" si="85"/>
        <v/>
      </c>
      <c r="BN99" s="16" t="str">
        <f t="shared" si="86"/>
        <v/>
      </c>
      <c r="BO99" s="65" t="str">
        <f t="shared" si="87"/>
        <v/>
      </c>
      <c r="BP99" s="65" t="str">
        <f t="shared" si="63"/>
        <v/>
      </c>
      <c r="BQ99" s="65" t="str">
        <f t="shared" si="64"/>
        <v/>
      </c>
      <c r="BR99" s="65" t="str">
        <f t="shared" si="65"/>
        <v/>
      </c>
      <c r="BS99" s="65" t="str">
        <f t="shared" si="66"/>
        <v/>
      </c>
      <c r="BT99" s="65" t="str">
        <f t="shared" si="67"/>
        <v/>
      </c>
      <c r="BU99" s="65" t="str">
        <f t="shared" si="68"/>
        <v/>
      </c>
      <c r="BV99" s="65" t="str">
        <f t="shared" si="69"/>
        <v/>
      </c>
      <c r="BW99" s="183" t="str">
        <f t="shared" si="88"/>
        <v/>
      </c>
      <c r="BX99" s="183" t="str">
        <f t="shared" si="89"/>
        <v/>
      </c>
      <c r="BY99" s="183" t="str">
        <f t="shared" si="90"/>
        <v/>
      </c>
      <c r="BZ99" s="183" t="str">
        <f t="shared" si="91"/>
        <v/>
      </c>
      <c r="CA99" s="16" t="str">
        <f t="shared" si="92"/>
        <v/>
      </c>
      <c r="CB99" s="16" t="str">
        <f t="shared" si="92"/>
        <v/>
      </c>
      <c r="CC99" s="16" t="str">
        <f t="shared" si="92"/>
        <v/>
      </c>
      <c r="CD99" s="17"/>
      <c r="CH99" s="19"/>
      <c r="CI99" s="19"/>
      <c r="CJ99" s="47" t="str">
        <f t="shared" si="70"/>
        <v/>
      </c>
      <c r="CK99" s="47" t="str">
        <f t="shared" si="71"/>
        <v/>
      </c>
      <c r="CL99" s="47" t="str">
        <f t="shared" si="72"/>
        <v/>
      </c>
      <c r="CM99" s="20" t="s">
        <v>5</v>
      </c>
    </row>
    <row r="100" spans="1:91" s="18" customFormat="1" ht="25.5" x14ac:dyDescent="0.2">
      <c r="A100" s="45">
        <v>89</v>
      </c>
      <c r="B100" s="46" t="str">
        <f t="shared" si="52"/>
        <v/>
      </c>
      <c r="C100" s="67"/>
      <c r="D100" s="26"/>
      <c r="E100" s="70"/>
      <c r="F100" s="70"/>
      <c r="G100" s="193"/>
      <c r="H100" s="26"/>
      <c r="I100" s="191"/>
      <c r="J100" s="193"/>
      <c r="K100" s="27"/>
      <c r="L100" s="191"/>
      <c r="M100" s="27"/>
      <c r="N100" s="41"/>
      <c r="O100" s="27"/>
      <c r="P100" s="41"/>
      <c r="Q100" s="191"/>
      <c r="R100" s="191"/>
      <c r="S100" s="193"/>
      <c r="T100" s="193"/>
      <c r="U100" s="182"/>
      <c r="V100" s="191"/>
      <c r="W100" s="191"/>
      <c r="X100" s="193"/>
      <c r="Y100" s="193"/>
      <c r="Z100" s="193"/>
      <c r="AA100" s="193"/>
      <c r="AB100" s="193"/>
      <c r="AC100" s="193"/>
      <c r="AD100" s="193"/>
      <c r="AE100" s="193"/>
      <c r="AF100" s="193"/>
      <c r="AG100" s="193"/>
      <c r="AH100" s="193"/>
      <c r="AI100" s="193"/>
      <c r="AJ100" s="193"/>
      <c r="AK100" s="193"/>
      <c r="AL100" s="195"/>
      <c r="AM100" s="201"/>
      <c r="AN100" s="193"/>
      <c r="AO100" s="195"/>
      <c r="AP100" s="15"/>
      <c r="AQ100" s="16" t="str">
        <f t="shared" si="53"/>
        <v/>
      </c>
      <c r="AR100" s="16" t="str">
        <f t="shared" si="54"/>
        <v/>
      </c>
      <c r="AS100" s="16" t="str">
        <f t="shared" si="55"/>
        <v/>
      </c>
      <c r="AT100" s="16" t="str">
        <f t="shared" si="56"/>
        <v/>
      </c>
      <c r="AU100" s="16" t="str">
        <f t="shared" si="73"/>
        <v/>
      </c>
      <c r="AV100" s="16" t="str">
        <f t="shared" si="74"/>
        <v/>
      </c>
      <c r="AW100" s="16" t="str">
        <f t="shared" si="75"/>
        <v/>
      </c>
      <c r="AX100" s="16" t="str">
        <f t="shared" si="57"/>
        <v/>
      </c>
      <c r="AY100" s="16" t="str">
        <f t="shared" si="58"/>
        <v/>
      </c>
      <c r="AZ100" s="16" t="str">
        <f t="shared" si="76"/>
        <v/>
      </c>
      <c r="BA100" s="16" t="str">
        <f t="shared" si="59"/>
        <v/>
      </c>
      <c r="BB100" s="16" t="str">
        <f t="shared" si="60"/>
        <v/>
      </c>
      <c r="BC100" s="16" t="str">
        <f t="shared" si="61"/>
        <v/>
      </c>
      <c r="BD100" s="16" t="str">
        <f t="shared" si="62"/>
        <v/>
      </c>
      <c r="BE100" s="16" t="str">
        <f t="shared" si="77"/>
        <v/>
      </c>
      <c r="BF100" s="16" t="str">
        <f t="shared" si="78"/>
        <v/>
      </c>
      <c r="BG100" s="16" t="str">
        <f t="shared" si="79"/>
        <v/>
      </c>
      <c r="BH100" s="16" t="str">
        <f t="shared" si="80"/>
        <v/>
      </c>
      <c r="BI100" s="16" t="str">
        <f t="shared" si="81"/>
        <v/>
      </c>
      <c r="BJ100" s="16" t="str">
        <f t="shared" si="82"/>
        <v/>
      </c>
      <c r="BK100" s="16" t="str">
        <f t="shared" si="83"/>
        <v/>
      </c>
      <c r="BL100" s="16" t="str">
        <f t="shared" si="84"/>
        <v/>
      </c>
      <c r="BM100" s="16" t="str">
        <f t="shared" si="85"/>
        <v/>
      </c>
      <c r="BN100" s="16" t="str">
        <f t="shared" si="86"/>
        <v/>
      </c>
      <c r="BO100" s="65" t="str">
        <f t="shared" si="87"/>
        <v/>
      </c>
      <c r="BP100" s="65" t="str">
        <f t="shared" si="63"/>
        <v/>
      </c>
      <c r="BQ100" s="65" t="str">
        <f t="shared" si="64"/>
        <v/>
      </c>
      <c r="BR100" s="65" t="str">
        <f t="shared" si="65"/>
        <v/>
      </c>
      <c r="BS100" s="65" t="str">
        <f t="shared" si="66"/>
        <v/>
      </c>
      <c r="BT100" s="65" t="str">
        <f t="shared" si="67"/>
        <v/>
      </c>
      <c r="BU100" s="65" t="str">
        <f t="shared" si="68"/>
        <v/>
      </c>
      <c r="BV100" s="65" t="str">
        <f t="shared" si="69"/>
        <v/>
      </c>
      <c r="BW100" s="183" t="str">
        <f t="shared" si="88"/>
        <v/>
      </c>
      <c r="BX100" s="183" t="str">
        <f t="shared" si="89"/>
        <v/>
      </c>
      <c r="BY100" s="183" t="str">
        <f t="shared" si="90"/>
        <v/>
      </c>
      <c r="BZ100" s="183" t="str">
        <f t="shared" si="91"/>
        <v/>
      </c>
      <c r="CA100" s="16" t="str">
        <f t="shared" si="92"/>
        <v/>
      </c>
      <c r="CB100" s="16" t="str">
        <f t="shared" si="92"/>
        <v/>
      </c>
      <c r="CC100" s="16" t="str">
        <f t="shared" si="92"/>
        <v/>
      </c>
      <c r="CD100" s="17"/>
      <c r="CH100" s="19"/>
      <c r="CI100" s="19"/>
      <c r="CJ100" s="47" t="str">
        <f t="shared" si="70"/>
        <v/>
      </c>
      <c r="CK100" s="47" t="str">
        <f t="shared" si="71"/>
        <v/>
      </c>
      <c r="CL100" s="47" t="str">
        <f t="shared" si="72"/>
        <v/>
      </c>
      <c r="CM100" s="20" t="s">
        <v>5</v>
      </c>
    </row>
    <row r="101" spans="1:91" s="18" customFormat="1" ht="25.5" x14ac:dyDescent="0.2">
      <c r="A101" s="45">
        <v>90</v>
      </c>
      <c r="B101" s="46" t="str">
        <f t="shared" si="52"/>
        <v/>
      </c>
      <c r="C101" s="67"/>
      <c r="D101" s="26"/>
      <c r="E101" s="70"/>
      <c r="F101" s="70"/>
      <c r="G101" s="193"/>
      <c r="H101" s="26"/>
      <c r="I101" s="191"/>
      <c r="J101" s="193"/>
      <c r="K101" s="27"/>
      <c r="L101" s="191"/>
      <c r="M101" s="27"/>
      <c r="N101" s="41"/>
      <c r="O101" s="27"/>
      <c r="P101" s="41"/>
      <c r="Q101" s="191"/>
      <c r="R101" s="191"/>
      <c r="S101" s="193"/>
      <c r="T101" s="193"/>
      <c r="U101" s="182"/>
      <c r="V101" s="191"/>
      <c r="W101" s="191"/>
      <c r="X101" s="193"/>
      <c r="Y101" s="193"/>
      <c r="Z101" s="193"/>
      <c r="AA101" s="193"/>
      <c r="AB101" s="193"/>
      <c r="AC101" s="193"/>
      <c r="AD101" s="193"/>
      <c r="AE101" s="193"/>
      <c r="AF101" s="193"/>
      <c r="AG101" s="193"/>
      <c r="AH101" s="193"/>
      <c r="AI101" s="193"/>
      <c r="AJ101" s="193"/>
      <c r="AK101" s="193"/>
      <c r="AL101" s="195"/>
      <c r="AM101" s="201"/>
      <c r="AN101" s="193"/>
      <c r="AO101" s="195"/>
      <c r="AP101" s="15"/>
      <c r="AQ101" s="16" t="str">
        <f t="shared" si="53"/>
        <v/>
      </c>
      <c r="AR101" s="16" t="str">
        <f t="shared" si="54"/>
        <v/>
      </c>
      <c r="AS101" s="16" t="str">
        <f t="shared" si="55"/>
        <v/>
      </c>
      <c r="AT101" s="16" t="str">
        <f t="shared" si="56"/>
        <v/>
      </c>
      <c r="AU101" s="16" t="str">
        <f t="shared" si="73"/>
        <v/>
      </c>
      <c r="AV101" s="16" t="str">
        <f t="shared" si="74"/>
        <v/>
      </c>
      <c r="AW101" s="16" t="str">
        <f t="shared" si="75"/>
        <v/>
      </c>
      <c r="AX101" s="16" t="str">
        <f t="shared" si="57"/>
        <v/>
      </c>
      <c r="AY101" s="16" t="str">
        <f t="shared" si="58"/>
        <v/>
      </c>
      <c r="AZ101" s="16" t="str">
        <f t="shared" si="76"/>
        <v/>
      </c>
      <c r="BA101" s="16" t="str">
        <f t="shared" si="59"/>
        <v/>
      </c>
      <c r="BB101" s="16" t="str">
        <f t="shared" si="60"/>
        <v/>
      </c>
      <c r="BC101" s="16" t="str">
        <f t="shared" si="61"/>
        <v/>
      </c>
      <c r="BD101" s="16" t="str">
        <f t="shared" si="62"/>
        <v/>
      </c>
      <c r="BE101" s="16" t="str">
        <f t="shared" si="77"/>
        <v/>
      </c>
      <c r="BF101" s="16" t="str">
        <f t="shared" si="78"/>
        <v/>
      </c>
      <c r="BG101" s="16" t="str">
        <f t="shared" si="79"/>
        <v/>
      </c>
      <c r="BH101" s="16" t="str">
        <f t="shared" si="80"/>
        <v/>
      </c>
      <c r="BI101" s="16" t="str">
        <f t="shared" si="81"/>
        <v/>
      </c>
      <c r="BJ101" s="16" t="str">
        <f t="shared" si="82"/>
        <v/>
      </c>
      <c r="BK101" s="16" t="str">
        <f t="shared" si="83"/>
        <v/>
      </c>
      <c r="BL101" s="16" t="str">
        <f t="shared" si="84"/>
        <v/>
      </c>
      <c r="BM101" s="16" t="str">
        <f t="shared" si="85"/>
        <v/>
      </c>
      <c r="BN101" s="16" t="str">
        <f t="shared" si="86"/>
        <v/>
      </c>
      <c r="BO101" s="65" t="str">
        <f t="shared" si="87"/>
        <v/>
      </c>
      <c r="BP101" s="65" t="str">
        <f t="shared" si="63"/>
        <v/>
      </c>
      <c r="BQ101" s="65" t="str">
        <f t="shared" si="64"/>
        <v/>
      </c>
      <c r="BR101" s="65" t="str">
        <f t="shared" si="65"/>
        <v/>
      </c>
      <c r="BS101" s="65" t="str">
        <f t="shared" si="66"/>
        <v/>
      </c>
      <c r="BT101" s="65" t="str">
        <f t="shared" si="67"/>
        <v/>
      </c>
      <c r="BU101" s="65" t="str">
        <f t="shared" si="68"/>
        <v/>
      </c>
      <c r="BV101" s="65" t="str">
        <f t="shared" si="69"/>
        <v/>
      </c>
      <c r="BW101" s="183" t="str">
        <f t="shared" si="88"/>
        <v/>
      </c>
      <c r="BX101" s="183" t="str">
        <f t="shared" si="89"/>
        <v/>
      </c>
      <c r="BY101" s="183" t="str">
        <f t="shared" si="90"/>
        <v/>
      </c>
      <c r="BZ101" s="183" t="str">
        <f t="shared" si="91"/>
        <v/>
      </c>
      <c r="CA101" s="16" t="str">
        <f t="shared" si="92"/>
        <v/>
      </c>
      <c r="CB101" s="16" t="str">
        <f t="shared" si="92"/>
        <v/>
      </c>
      <c r="CC101" s="16" t="str">
        <f t="shared" si="92"/>
        <v/>
      </c>
      <c r="CD101" s="17"/>
      <c r="CH101" s="19"/>
      <c r="CI101" s="19"/>
      <c r="CJ101" s="47" t="str">
        <f t="shared" si="70"/>
        <v/>
      </c>
      <c r="CK101" s="47" t="str">
        <f t="shared" si="71"/>
        <v/>
      </c>
      <c r="CL101" s="47" t="str">
        <f t="shared" si="72"/>
        <v/>
      </c>
      <c r="CM101" s="20" t="s">
        <v>5</v>
      </c>
    </row>
    <row r="102" spans="1:91" s="18" customFormat="1" ht="25.5" x14ac:dyDescent="0.2">
      <c r="A102" s="45">
        <v>91</v>
      </c>
      <c r="B102" s="46" t="str">
        <f t="shared" si="52"/>
        <v/>
      </c>
      <c r="C102" s="67"/>
      <c r="D102" s="26"/>
      <c r="E102" s="70"/>
      <c r="F102" s="70"/>
      <c r="G102" s="193"/>
      <c r="H102" s="26"/>
      <c r="I102" s="191"/>
      <c r="J102" s="193"/>
      <c r="K102" s="27"/>
      <c r="L102" s="191"/>
      <c r="M102" s="27"/>
      <c r="N102" s="41"/>
      <c r="O102" s="27"/>
      <c r="P102" s="41"/>
      <c r="Q102" s="191"/>
      <c r="R102" s="191"/>
      <c r="S102" s="193"/>
      <c r="T102" s="193"/>
      <c r="U102" s="182"/>
      <c r="V102" s="191"/>
      <c r="W102" s="191"/>
      <c r="X102" s="193"/>
      <c r="Y102" s="193"/>
      <c r="Z102" s="193"/>
      <c r="AA102" s="193"/>
      <c r="AB102" s="193"/>
      <c r="AC102" s="193"/>
      <c r="AD102" s="193"/>
      <c r="AE102" s="193"/>
      <c r="AF102" s="193"/>
      <c r="AG102" s="193"/>
      <c r="AH102" s="193"/>
      <c r="AI102" s="193"/>
      <c r="AJ102" s="193"/>
      <c r="AK102" s="193"/>
      <c r="AL102" s="195"/>
      <c r="AM102" s="201"/>
      <c r="AN102" s="193"/>
      <c r="AO102" s="195"/>
      <c r="AP102" s="15"/>
      <c r="AQ102" s="16" t="str">
        <f t="shared" si="53"/>
        <v/>
      </c>
      <c r="AR102" s="16" t="str">
        <f t="shared" si="54"/>
        <v/>
      </c>
      <c r="AS102" s="16" t="str">
        <f t="shared" si="55"/>
        <v/>
      </c>
      <c r="AT102" s="16" t="str">
        <f t="shared" si="56"/>
        <v/>
      </c>
      <c r="AU102" s="16" t="str">
        <f t="shared" si="73"/>
        <v/>
      </c>
      <c r="AV102" s="16" t="str">
        <f t="shared" si="74"/>
        <v/>
      </c>
      <c r="AW102" s="16" t="str">
        <f t="shared" si="75"/>
        <v/>
      </c>
      <c r="AX102" s="16" t="str">
        <f t="shared" si="57"/>
        <v/>
      </c>
      <c r="AY102" s="16" t="str">
        <f t="shared" si="58"/>
        <v/>
      </c>
      <c r="AZ102" s="16" t="str">
        <f t="shared" si="76"/>
        <v/>
      </c>
      <c r="BA102" s="16" t="str">
        <f t="shared" si="59"/>
        <v/>
      </c>
      <c r="BB102" s="16" t="str">
        <f t="shared" si="60"/>
        <v/>
      </c>
      <c r="BC102" s="16" t="str">
        <f t="shared" si="61"/>
        <v/>
      </c>
      <c r="BD102" s="16" t="str">
        <f t="shared" si="62"/>
        <v/>
      </c>
      <c r="BE102" s="16" t="str">
        <f t="shared" si="77"/>
        <v/>
      </c>
      <c r="BF102" s="16" t="str">
        <f t="shared" si="78"/>
        <v/>
      </c>
      <c r="BG102" s="16" t="str">
        <f t="shared" si="79"/>
        <v/>
      </c>
      <c r="BH102" s="16" t="str">
        <f t="shared" si="80"/>
        <v/>
      </c>
      <c r="BI102" s="16" t="str">
        <f t="shared" si="81"/>
        <v/>
      </c>
      <c r="BJ102" s="16" t="str">
        <f t="shared" si="82"/>
        <v/>
      </c>
      <c r="BK102" s="16" t="str">
        <f t="shared" si="83"/>
        <v/>
      </c>
      <c r="BL102" s="16" t="str">
        <f t="shared" si="84"/>
        <v/>
      </c>
      <c r="BM102" s="16" t="str">
        <f t="shared" si="85"/>
        <v/>
      </c>
      <c r="BN102" s="16" t="str">
        <f t="shared" si="86"/>
        <v/>
      </c>
      <c r="BO102" s="65" t="str">
        <f t="shared" si="87"/>
        <v/>
      </c>
      <c r="BP102" s="65" t="str">
        <f t="shared" si="63"/>
        <v/>
      </c>
      <c r="BQ102" s="65" t="str">
        <f t="shared" si="64"/>
        <v/>
      </c>
      <c r="BR102" s="65" t="str">
        <f t="shared" si="65"/>
        <v/>
      </c>
      <c r="BS102" s="65" t="str">
        <f t="shared" si="66"/>
        <v/>
      </c>
      <c r="BT102" s="65" t="str">
        <f t="shared" si="67"/>
        <v/>
      </c>
      <c r="BU102" s="65" t="str">
        <f t="shared" si="68"/>
        <v/>
      </c>
      <c r="BV102" s="65" t="str">
        <f t="shared" si="69"/>
        <v/>
      </c>
      <c r="BW102" s="183" t="str">
        <f t="shared" si="88"/>
        <v/>
      </c>
      <c r="BX102" s="183" t="str">
        <f t="shared" si="89"/>
        <v/>
      </c>
      <c r="BY102" s="183" t="str">
        <f t="shared" si="90"/>
        <v/>
      </c>
      <c r="BZ102" s="183" t="str">
        <f t="shared" si="91"/>
        <v/>
      </c>
      <c r="CA102" s="16" t="str">
        <f t="shared" si="92"/>
        <v/>
      </c>
      <c r="CB102" s="16" t="str">
        <f t="shared" si="92"/>
        <v/>
      </c>
      <c r="CC102" s="16" t="str">
        <f t="shared" si="92"/>
        <v/>
      </c>
      <c r="CD102" s="17"/>
      <c r="CH102" s="19"/>
      <c r="CI102" s="19"/>
      <c r="CJ102" s="47" t="str">
        <f t="shared" si="70"/>
        <v/>
      </c>
      <c r="CK102" s="47" t="str">
        <f t="shared" si="71"/>
        <v/>
      </c>
      <c r="CL102" s="47" t="str">
        <f t="shared" si="72"/>
        <v/>
      </c>
      <c r="CM102" s="20" t="s">
        <v>5</v>
      </c>
    </row>
    <row r="103" spans="1:91" s="18" customFormat="1" ht="25.5" x14ac:dyDescent="0.2">
      <c r="A103" s="45">
        <v>92</v>
      </c>
      <c r="B103" s="46" t="str">
        <f t="shared" si="52"/>
        <v/>
      </c>
      <c r="C103" s="67"/>
      <c r="D103" s="26"/>
      <c r="E103" s="70"/>
      <c r="F103" s="70"/>
      <c r="G103" s="193"/>
      <c r="H103" s="26"/>
      <c r="I103" s="191"/>
      <c r="J103" s="193"/>
      <c r="K103" s="27"/>
      <c r="L103" s="191"/>
      <c r="M103" s="27"/>
      <c r="N103" s="41"/>
      <c r="O103" s="27"/>
      <c r="P103" s="41"/>
      <c r="Q103" s="191"/>
      <c r="R103" s="191"/>
      <c r="S103" s="193"/>
      <c r="T103" s="193"/>
      <c r="U103" s="182"/>
      <c r="V103" s="191"/>
      <c r="W103" s="191"/>
      <c r="X103" s="193"/>
      <c r="Y103" s="193"/>
      <c r="Z103" s="193"/>
      <c r="AA103" s="193"/>
      <c r="AB103" s="193"/>
      <c r="AC103" s="193"/>
      <c r="AD103" s="193"/>
      <c r="AE103" s="193"/>
      <c r="AF103" s="193"/>
      <c r="AG103" s="193"/>
      <c r="AH103" s="193"/>
      <c r="AI103" s="193"/>
      <c r="AJ103" s="193"/>
      <c r="AK103" s="193"/>
      <c r="AL103" s="195"/>
      <c r="AM103" s="201"/>
      <c r="AN103" s="193"/>
      <c r="AO103" s="195"/>
      <c r="AP103" s="15"/>
      <c r="AQ103" s="16" t="str">
        <f t="shared" si="53"/>
        <v/>
      </c>
      <c r="AR103" s="16" t="str">
        <f t="shared" si="54"/>
        <v/>
      </c>
      <c r="AS103" s="16" t="str">
        <f t="shared" si="55"/>
        <v/>
      </c>
      <c r="AT103" s="16" t="str">
        <f t="shared" si="56"/>
        <v/>
      </c>
      <c r="AU103" s="16" t="str">
        <f t="shared" si="73"/>
        <v/>
      </c>
      <c r="AV103" s="16" t="str">
        <f t="shared" si="74"/>
        <v/>
      </c>
      <c r="AW103" s="16" t="str">
        <f t="shared" si="75"/>
        <v/>
      </c>
      <c r="AX103" s="16" t="str">
        <f t="shared" si="57"/>
        <v/>
      </c>
      <c r="AY103" s="16" t="str">
        <f t="shared" si="58"/>
        <v/>
      </c>
      <c r="AZ103" s="16" t="str">
        <f t="shared" si="76"/>
        <v/>
      </c>
      <c r="BA103" s="16" t="str">
        <f t="shared" si="59"/>
        <v/>
      </c>
      <c r="BB103" s="16" t="str">
        <f t="shared" si="60"/>
        <v/>
      </c>
      <c r="BC103" s="16" t="str">
        <f t="shared" si="61"/>
        <v/>
      </c>
      <c r="BD103" s="16" t="str">
        <f t="shared" si="62"/>
        <v/>
      </c>
      <c r="BE103" s="16" t="str">
        <f t="shared" si="77"/>
        <v/>
      </c>
      <c r="BF103" s="16" t="str">
        <f t="shared" si="78"/>
        <v/>
      </c>
      <c r="BG103" s="16" t="str">
        <f t="shared" si="79"/>
        <v/>
      </c>
      <c r="BH103" s="16" t="str">
        <f t="shared" si="80"/>
        <v/>
      </c>
      <c r="BI103" s="16" t="str">
        <f t="shared" si="81"/>
        <v/>
      </c>
      <c r="BJ103" s="16" t="str">
        <f t="shared" si="82"/>
        <v/>
      </c>
      <c r="BK103" s="16" t="str">
        <f t="shared" si="83"/>
        <v/>
      </c>
      <c r="BL103" s="16" t="str">
        <f t="shared" si="84"/>
        <v/>
      </c>
      <c r="BM103" s="16" t="str">
        <f t="shared" si="85"/>
        <v/>
      </c>
      <c r="BN103" s="16" t="str">
        <f t="shared" si="86"/>
        <v/>
      </c>
      <c r="BO103" s="65" t="str">
        <f t="shared" si="87"/>
        <v/>
      </c>
      <c r="BP103" s="65" t="str">
        <f t="shared" si="63"/>
        <v/>
      </c>
      <c r="BQ103" s="65" t="str">
        <f t="shared" si="64"/>
        <v/>
      </c>
      <c r="BR103" s="65" t="str">
        <f t="shared" si="65"/>
        <v/>
      </c>
      <c r="BS103" s="65" t="str">
        <f t="shared" si="66"/>
        <v/>
      </c>
      <c r="BT103" s="65" t="str">
        <f t="shared" si="67"/>
        <v/>
      </c>
      <c r="BU103" s="65" t="str">
        <f t="shared" si="68"/>
        <v/>
      </c>
      <c r="BV103" s="65" t="str">
        <f t="shared" si="69"/>
        <v/>
      </c>
      <c r="BW103" s="183" t="str">
        <f t="shared" si="88"/>
        <v/>
      </c>
      <c r="BX103" s="183" t="str">
        <f t="shared" si="89"/>
        <v/>
      </c>
      <c r="BY103" s="183" t="str">
        <f t="shared" si="90"/>
        <v/>
      </c>
      <c r="BZ103" s="183" t="str">
        <f t="shared" si="91"/>
        <v/>
      </c>
      <c r="CA103" s="16" t="str">
        <f t="shared" si="92"/>
        <v/>
      </c>
      <c r="CB103" s="16" t="str">
        <f t="shared" si="92"/>
        <v/>
      </c>
      <c r="CC103" s="16" t="str">
        <f t="shared" si="92"/>
        <v/>
      </c>
      <c r="CD103" s="17"/>
      <c r="CH103" s="19"/>
      <c r="CI103" s="19"/>
      <c r="CJ103" s="47" t="str">
        <f t="shared" si="70"/>
        <v/>
      </c>
      <c r="CK103" s="47" t="str">
        <f t="shared" si="71"/>
        <v/>
      </c>
      <c r="CL103" s="47" t="str">
        <f t="shared" si="72"/>
        <v/>
      </c>
      <c r="CM103" s="20" t="s">
        <v>5</v>
      </c>
    </row>
    <row r="104" spans="1:91" s="18" customFormat="1" ht="25.5" x14ac:dyDescent="0.2">
      <c r="A104" s="45">
        <v>93</v>
      </c>
      <c r="B104" s="46" t="str">
        <f t="shared" si="52"/>
        <v/>
      </c>
      <c r="C104" s="67"/>
      <c r="D104" s="26"/>
      <c r="E104" s="70"/>
      <c r="F104" s="70"/>
      <c r="G104" s="193"/>
      <c r="H104" s="26"/>
      <c r="I104" s="191"/>
      <c r="J104" s="193"/>
      <c r="K104" s="27"/>
      <c r="L104" s="191"/>
      <c r="M104" s="27"/>
      <c r="N104" s="41"/>
      <c r="O104" s="27"/>
      <c r="P104" s="41"/>
      <c r="Q104" s="191"/>
      <c r="R104" s="191"/>
      <c r="S104" s="193"/>
      <c r="T104" s="193"/>
      <c r="U104" s="182"/>
      <c r="V104" s="191"/>
      <c r="W104" s="191"/>
      <c r="X104" s="193"/>
      <c r="Y104" s="193"/>
      <c r="Z104" s="193"/>
      <c r="AA104" s="193"/>
      <c r="AB104" s="193"/>
      <c r="AC104" s="193"/>
      <c r="AD104" s="193"/>
      <c r="AE104" s="193"/>
      <c r="AF104" s="193"/>
      <c r="AG104" s="193"/>
      <c r="AH104" s="193"/>
      <c r="AI104" s="193"/>
      <c r="AJ104" s="193"/>
      <c r="AK104" s="193"/>
      <c r="AL104" s="195"/>
      <c r="AM104" s="201"/>
      <c r="AN104" s="193"/>
      <c r="AO104" s="195"/>
      <c r="AP104" s="15"/>
      <c r="AQ104" s="16" t="str">
        <f t="shared" si="53"/>
        <v/>
      </c>
      <c r="AR104" s="16" t="str">
        <f t="shared" si="54"/>
        <v/>
      </c>
      <c r="AS104" s="16" t="str">
        <f t="shared" si="55"/>
        <v/>
      </c>
      <c r="AT104" s="16" t="str">
        <f t="shared" si="56"/>
        <v/>
      </c>
      <c r="AU104" s="16" t="str">
        <f t="shared" si="73"/>
        <v/>
      </c>
      <c r="AV104" s="16" t="str">
        <f t="shared" si="74"/>
        <v/>
      </c>
      <c r="AW104" s="16" t="str">
        <f t="shared" si="75"/>
        <v/>
      </c>
      <c r="AX104" s="16" t="str">
        <f t="shared" si="57"/>
        <v/>
      </c>
      <c r="AY104" s="16" t="str">
        <f t="shared" si="58"/>
        <v/>
      </c>
      <c r="AZ104" s="16" t="str">
        <f t="shared" si="76"/>
        <v/>
      </c>
      <c r="BA104" s="16" t="str">
        <f t="shared" si="59"/>
        <v/>
      </c>
      <c r="BB104" s="16" t="str">
        <f t="shared" si="60"/>
        <v/>
      </c>
      <c r="BC104" s="16" t="str">
        <f t="shared" si="61"/>
        <v/>
      </c>
      <c r="BD104" s="16" t="str">
        <f t="shared" si="62"/>
        <v/>
      </c>
      <c r="BE104" s="16" t="str">
        <f t="shared" si="77"/>
        <v/>
      </c>
      <c r="BF104" s="16" t="str">
        <f t="shared" si="78"/>
        <v/>
      </c>
      <c r="BG104" s="16" t="str">
        <f t="shared" si="79"/>
        <v/>
      </c>
      <c r="BH104" s="16" t="str">
        <f t="shared" si="80"/>
        <v/>
      </c>
      <c r="BI104" s="16" t="str">
        <f t="shared" si="81"/>
        <v/>
      </c>
      <c r="BJ104" s="16" t="str">
        <f t="shared" si="82"/>
        <v/>
      </c>
      <c r="BK104" s="16" t="str">
        <f t="shared" si="83"/>
        <v/>
      </c>
      <c r="BL104" s="16" t="str">
        <f t="shared" si="84"/>
        <v/>
      </c>
      <c r="BM104" s="16" t="str">
        <f t="shared" si="85"/>
        <v/>
      </c>
      <c r="BN104" s="16" t="str">
        <f t="shared" si="86"/>
        <v/>
      </c>
      <c r="BO104" s="65" t="str">
        <f t="shared" si="87"/>
        <v/>
      </c>
      <c r="BP104" s="65" t="str">
        <f t="shared" si="63"/>
        <v/>
      </c>
      <c r="BQ104" s="65" t="str">
        <f t="shared" si="64"/>
        <v/>
      </c>
      <c r="BR104" s="65" t="str">
        <f t="shared" si="65"/>
        <v/>
      </c>
      <c r="BS104" s="65" t="str">
        <f t="shared" si="66"/>
        <v/>
      </c>
      <c r="BT104" s="65" t="str">
        <f t="shared" si="67"/>
        <v/>
      </c>
      <c r="BU104" s="65" t="str">
        <f t="shared" si="68"/>
        <v/>
      </c>
      <c r="BV104" s="65" t="str">
        <f t="shared" si="69"/>
        <v/>
      </c>
      <c r="BW104" s="183" t="str">
        <f t="shared" si="88"/>
        <v/>
      </c>
      <c r="BX104" s="183" t="str">
        <f t="shared" si="89"/>
        <v/>
      </c>
      <c r="BY104" s="183" t="str">
        <f t="shared" si="90"/>
        <v/>
      </c>
      <c r="BZ104" s="183" t="str">
        <f t="shared" si="91"/>
        <v/>
      </c>
      <c r="CA104" s="16" t="str">
        <f t="shared" si="92"/>
        <v/>
      </c>
      <c r="CB104" s="16" t="str">
        <f t="shared" si="92"/>
        <v/>
      </c>
      <c r="CC104" s="16" t="str">
        <f t="shared" si="92"/>
        <v/>
      </c>
      <c r="CD104" s="17"/>
      <c r="CH104" s="19"/>
      <c r="CI104" s="19"/>
      <c r="CJ104" s="47" t="str">
        <f t="shared" si="70"/>
        <v/>
      </c>
      <c r="CK104" s="47" t="str">
        <f t="shared" si="71"/>
        <v/>
      </c>
      <c r="CL104" s="47" t="str">
        <f t="shared" si="72"/>
        <v/>
      </c>
      <c r="CM104" s="20" t="s">
        <v>5</v>
      </c>
    </row>
    <row r="105" spans="1:91" s="18" customFormat="1" ht="25.5" x14ac:dyDescent="0.2">
      <c r="A105" s="45">
        <v>94</v>
      </c>
      <c r="B105" s="46" t="str">
        <f t="shared" si="52"/>
        <v/>
      </c>
      <c r="C105" s="67"/>
      <c r="D105" s="26"/>
      <c r="E105" s="70"/>
      <c r="F105" s="70"/>
      <c r="G105" s="193"/>
      <c r="H105" s="26"/>
      <c r="I105" s="191"/>
      <c r="J105" s="193"/>
      <c r="K105" s="27"/>
      <c r="L105" s="191"/>
      <c r="M105" s="27"/>
      <c r="N105" s="41"/>
      <c r="O105" s="27"/>
      <c r="P105" s="41"/>
      <c r="Q105" s="191"/>
      <c r="R105" s="191"/>
      <c r="S105" s="193"/>
      <c r="T105" s="193"/>
      <c r="U105" s="182"/>
      <c r="V105" s="191"/>
      <c r="W105" s="191"/>
      <c r="X105" s="193"/>
      <c r="Y105" s="193"/>
      <c r="Z105" s="193"/>
      <c r="AA105" s="193"/>
      <c r="AB105" s="193"/>
      <c r="AC105" s="193"/>
      <c r="AD105" s="193"/>
      <c r="AE105" s="193"/>
      <c r="AF105" s="193"/>
      <c r="AG105" s="193"/>
      <c r="AH105" s="193"/>
      <c r="AI105" s="193"/>
      <c r="AJ105" s="193"/>
      <c r="AK105" s="193"/>
      <c r="AL105" s="195"/>
      <c r="AM105" s="201"/>
      <c r="AN105" s="193"/>
      <c r="AO105" s="195"/>
      <c r="AP105" s="15"/>
      <c r="AQ105" s="16" t="str">
        <f t="shared" si="53"/>
        <v/>
      </c>
      <c r="AR105" s="16" t="str">
        <f t="shared" si="54"/>
        <v/>
      </c>
      <c r="AS105" s="16" t="str">
        <f t="shared" si="55"/>
        <v/>
      </c>
      <c r="AT105" s="16" t="str">
        <f t="shared" si="56"/>
        <v/>
      </c>
      <c r="AU105" s="16" t="str">
        <f t="shared" si="73"/>
        <v/>
      </c>
      <c r="AV105" s="16" t="str">
        <f t="shared" si="74"/>
        <v/>
      </c>
      <c r="AW105" s="16" t="str">
        <f t="shared" si="75"/>
        <v/>
      </c>
      <c r="AX105" s="16" t="str">
        <f t="shared" si="57"/>
        <v/>
      </c>
      <c r="AY105" s="16" t="str">
        <f t="shared" si="58"/>
        <v/>
      </c>
      <c r="AZ105" s="16" t="str">
        <f t="shared" si="76"/>
        <v/>
      </c>
      <c r="BA105" s="16" t="str">
        <f t="shared" si="59"/>
        <v/>
      </c>
      <c r="BB105" s="16" t="str">
        <f t="shared" si="60"/>
        <v/>
      </c>
      <c r="BC105" s="16" t="str">
        <f t="shared" si="61"/>
        <v/>
      </c>
      <c r="BD105" s="16" t="str">
        <f t="shared" si="62"/>
        <v/>
      </c>
      <c r="BE105" s="16" t="str">
        <f t="shared" si="77"/>
        <v/>
      </c>
      <c r="BF105" s="16" t="str">
        <f t="shared" si="78"/>
        <v/>
      </c>
      <c r="BG105" s="16" t="str">
        <f t="shared" si="79"/>
        <v/>
      </c>
      <c r="BH105" s="16" t="str">
        <f t="shared" si="80"/>
        <v/>
      </c>
      <c r="BI105" s="16" t="str">
        <f t="shared" si="81"/>
        <v/>
      </c>
      <c r="BJ105" s="16" t="str">
        <f t="shared" si="82"/>
        <v/>
      </c>
      <c r="BK105" s="16" t="str">
        <f t="shared" si="83"/>
        <v/>
      </c>
      <c r="BL105" s="16" t="str">
        <f t="shared" si="84"/>
        <v/>
      </c>
      <c r="BM105" s="16" t="str">
        <f t="shared" si="85"/>
        <v/>
      </c>
      <c r="BN105" s="16" t="str">
        <f t="shared" si="86"/>
        <v/>
      </c>
      <c r="BO105" s="65" t="str">
        <f t="shared" si="87"/>
        <v/>
      </c>
      <c r="BP105" s="65" t="str">
        <f t="shared" si="63"/>
        <v/>
      </c>
      <c r="BQ105" s="65" t="str">
        <f t="shared" si="64"/>
        <v/>
      </c>
      <c r="BR105" s="65" t="str">
        <f t="shared" si="65"/>
        <v/>
      </c>
      <c r="BS105" s="65" t="str">
        <f t="shared" si="66"/>
        <v/>
      </c>
      <c r="BT105" s="65" t="str">
        <f t="shared" si="67"/>
        <v/>
      </c>
      <c r="BU105" s="65" t="str">
        <f t="shared" si="68"/>
        <v/>
      </c>
      <c r="BV105" s="65" t="str">
        <f t="shared" si="69"/>
        <v/>
      </c>
      <c r="BW105" s="183" t="str">
        <f t="shared" si="88"/>
        <v/>
      </c>
      <c r="BX105" s="183" t="str">
        <f t="shared" si="89"/>
        <v/>
      </c>
      <c r="BY105" s="183" t="str">
        <f t="shared" si="90"/>
        <v/>
      </c>
      <c r="BZ105" s="183" t="str">
        <f t="shared" si="91"/>
        <v/>
      </c>
      <c r="CA105" s="16" t="str">
        <f t="shared" si="92"/>
        <v/>
      </c>
      <c r="CB105" s="16" t="str">
        <f t="shared" si="92"/>
        <v/>
      </c>
      <c r="CC105" s="16" t="str">
        <f t="shared" si="92"/>
        <v/>
      </c>
      <c r="CD105" s="17"/>
      <c r="CH105" s="19"/>
      <c r="CI105" s="19"/>
      <c r="CJ105" s="47" t="str">
        <f t="shared" si="70"/>
        <v/>
      </c>
      <c r="CK105" s="47" t="str">
        <f t="shared" si="71"/>
        <v/>
      </c>
      <c r="CL105" s="47" t="str">
        <f t="shared" si="72"/>
        <v/>
      </c>
      <c r="CM105" s="20" t="s">
        <v>5</v>
      </c>
    </row>
    <row r="106" spans="1:91" s="18" customFormat="1" ht="25.5" x14ac:dyDescent="0.2">
      <c r="A106" s="45">
        <v>95</v>
      </c>
      <c r="B106" s="46" t="str">
        <f t="shared" si="52"/>
        <v/>
      </c>
      <c r="C106" s="67"/>
      <c r="D106" s="26"/>
      <c r="E106" s="70"/>
      <c r="F106" s="70"/>
      <c r="G106" s="193"/>
      <c r="H106" s="26"/>
      <c r="I106" s="191"/>
      <c r="J106" s="193"/>
      <c r="K106" s="27"/>
      <c r="L106" s="191"/>
      <c r="M106" s="27"/>
      <c r="N106" s="41"/>
      <c r="O106" s="27"/>
      <c r="P106" s="41"/>
      <c r="Q106" s="191"/>
      <c r="R106" s="191"/>
      <c r="S106" s="193"/>
      <c r="T106" s="193"/>
      <c r="U106" s="182"/>
      <c r="V106" s="191"/>
      <c r="W106" s="191"/>
      <c r="X106" s="193"/>
      <c r="Y106" s="193"/>
      <c r="Z106" s="193"/>
      <c r="AA106" s="193"/>
      <c r="AB106" s="193"/>
      <c r="AC106" s="193"/>
      <c r="AD106" s="193"/>
      <c r="AE106" s="193"/>
      <c r="AF106" s="193"/>
      <c r="AG106" s="193"/>
      <c r="AH106" s="193"/>
      <c r="AI106" s="193"/>
      <c r="AJ106" s="193"/>
      <c r="AK106" s="193"/>
      <c r="AL106" s="195"/>
      <c r="AM106" s="201"/>
      <c r="AN106" s="193"/>
      <c r="AO106" s="195"/>
      <c r="AP106" s="15"/>
      <c r="AQ106" s="16" t="str">
        <f t="shared" si="53"/>
        <v/>
      </c>
      <c r="AR106" s="16" t="str">
        <f t="shared" si="54"/>
        <v/>
      </c>
      <c r="AS106" s="16" t="str">
        <f t="shared" si="55"/>
        <v/>
      </c>
      <c r="AT106" s="16" t="str">
        <f t="shared" si="56"/>
        <v/>
      </c>
      <c r="AU106" s="16" t="str">
        <f t="shared" si="73"/>
        <v/>
      </c>
      <c r="AV106" s="16" t="str">
        <f t="shared" si="74"/>
        <v/>
      </c>
      <c r="AW106" s="16" t="str">
        <f t="shared" si="75"/>
        <v/>
      </c>
      <c r="AX106" s="16" t="str">
        <f t="shared" si="57"/>
        <v/>
      </c>
      <c r="AY106" s="16" t="str">
        <f t="shared" si="58"/>
        <v/>
      </c>
      <c r="AZ106" s="16" t="str">
        <f t="shared" si="76"/>
        <v/>
      </c>
      <c r="BA106" s="16" t="str">
        <f t="shared" si="59"/>
        <v/>
      </c>
      <c r="BB106" s="16" t="str">
        <f t="shared" si="60"/>
        <v/>
      </c>
      <c r="BC106" s="16" t="str">
        <f t="shared" si="61"/>
        <v/>
      </c>
      <c r="BD106" s="16" t="str">
        <f t="shared" si="62"/>
        <v/>
      </c>
      <c r="BE106" s="16" t="str">
        <f t="shared" si="77"/>
        <v/>
      </c>
      <c r="BF106" s="16" t="str">
        <f t="shared" si="78"/>
        <v/>
      </c>
      <c r="BG106" s="16" t="str">
        <f t="shared" si="79"/>
        <v/>
      </c>
      <c r="BH106" s="16" t="str">
        <f t="shared" si="80"/>
        <v/>
      </c>
      <c r="BI106" s="16" t="str">
        <f t="shared" si="81"/>
        <v/>
      </c>
      <c r="BJ106" s="16" t="str">
        <f t="shared" si="82"/>
        <v/>
      </c>
      <c r="BK106" s="16" t="str">
        <f t="shared" si="83"/>
        <v/>
      </c>
      <c r="BL106" s="16" t="str">
        <f t="shared" si="84"/>
        <v/>
      </c>
      <c r="BM106" s="16" t="str">
        <f t="shared" si="85"/>
        <v/>
      </c>
      <c r="BN106" s="16" t="str">
        <f t="shared" si="86"/>
        <v/>
      </c>
      <c r="BO106" s="65" t="str">
        <f t="shared" si="87"/>
        <v/>
      </c>
      <c r="BP106" s="65" t="str">
        <f t="shared" si="63"/>
        <v/>
      </c>
      <c r="BQ106" s="65" t="str">
        <f t="shared" si="64"/>
        <v/>
      </c>
      <c r="BR106" s="65" t="str">
        <f t="shared" si="65"/>
        <v/>
      </c>
      <c r="BS106" s="65" t="str">
        <f t="shared" si="66"/>
        <v/>
      </c>
      <c r="BT106" s="65" t="str">
        <f t="shared" si="67"/>
        <v/>
      </c>
      <c r="BU106" s="65" t="str">
        <f t="shared" si="68"/>
        <v/>
      </c>
      <c r="BV106" s="65" t="str">
        <f t="shared" si="69"/>
        <v/>
      </c>
      <c r="BW106" s="183" t="str">
        <f t="shared" si="88"/>
        <v/>
      </c>
      <c r="BX106" s="183" t="str">
        <f t="shared" si="89"/>
        <v/>
      </c>
      <c r="BY106" s="183" t="str">
        <f t="shared" si="90"/>
        <v/>
      </c>
      <c r="BZ106" s="183" t="str">
        <f t="shared" si="91"/>
        <v/>
      </c>
      <c r="CA106" s="16" t="str">
        <f t="shared" si="92"/>
        <v/>
      </c>
      <c r="CB106" s="16" t="str">
        <f t="shared" si="92"/>
        <v/>
      </c>
      <c r="CC106" s="16" t="str">
        <f t="shared" si="92"/>
        <v/>
      </c>
      <c r="CD106" s="17"/>
      <c r="CH106" s="19"/>
      <c r="CI106" s="19"/>
      <c r="CJ106" s="47" t="str">
        <f t="shared" si="70"/>
        <v/>
      </c>
      <c r="CK106" s="47" t="str">
        <f t="shared" si="71"/>
        <v/>
      </c>
      <c r="CL106" s="47" t="str">
        <f t="shared" si="72"/>
        <v/>
      </c>
      <c r="CM106" s="20" t="s">
        <v>5</v>
      </c>
    </row>
    <row r="107" spans="1:91" s="18" customFormat="1" ht="25.5" x14ac:dyDescent="0.2">
      <c r="A107" s="45">
        <v>96</v>
      </c>
      <c r="B107" s="46" t="str">
        <f t="shared" si="52"/>
        <v/>
      </c>
      <c r="C107" s="67"/>
      <c r="D107" s="26"/>
      <c r="E107" s="70"/>
      <c r="F107" s="70"/>
      <c r="G107" s="193"/>
      <c r="H107" s="26"/>
      <c r="I107" s="191"/>
      <c r="J107" s="193"/>
      <c r="K107" s="27"/>
      <c r="L107" s="191"/>
      <c r="M107" s="27"/>
      <c r="N107" s="41"/>
      <c r="O107" s="27"/>
      <c r="P107" s="41"/>
      <c r="Q107" s="191"/>
      <c r="R107" s="191"/>
      <c r="S107" s="193"/>
      <c r="T107" s="193"/>
      <c r="U107" s="182"/>
      <c r="V107" s="191"/>
      <c r="W107" s="191"/>
      <c r="X107" s="193"/>
      <c r="Y107" s="193"/>
      <c r="Z107" s="193"/>
      <c r="AA107" s="193"/>
      <c r="AB107" s="193"/>
      <c r="AC107" s="193"/>
      <c r="AD107" s="193"/>
      <c r="AE107" s="193"/>
      <c r="AF107" s="193"/>
      <c r="AG107" s="193"/>
      <c r="AH107" s="193"/>
      <c r="AI107" s="193"/>
      <c r="AJ107" s="193"/>
      <c r="AK107" s="193"/>
      <c r="AL107" s="195"/>
      <c r="AM107" s="201"/>
      <c r="AN107" s="193"/>
      <c r="AO107" s="195"/>
      <c r="AP107" s="15"/>
      <c r="AQ107" s="16" t="str">
        <f t="shared" si="53"/>
        <v/>
      </c>
      <c r="AR107" s="16" t="str">
        <f t="shared" si="54"/>
        <v/>
      </c>
      <c r="AS107" s="16" t="str">
        <f t="shared" si="55"/>
        <v/>
      </c>
      <c r="AT107" s="16" t="str">
        <f t="shared" si="56"/>
        <v/>
      </c>
      <c r="AU107" s="16" t="str">
        <f t="shared" si="73"/>
        <v/>
      </c>
      <c r="AV107" s="16" t="str">
        <f t="shared" si="74"/>
        <v/>
      </c>
      <c r="AW107" s="16" t="str">
        <f t="shared" si="75"/>
        <v/>
      </c>
      <c r="AX107" s="16" t="str">
        <f t="shared" si="57"/>
        <v/>
      </c>
      <c r="AY107" s="16" t="str">
        <f t="shared" si="58"/>
        <v/>
      </c>
      <c r="AZ107" s="16" t="str">
        <f t="shared" si="76"/>
        <v/>
      </c>
      <c r="BA107" s="16" t="str">
        <f t="shared" si="59"/>
        <v/>
      </c>
      <c r="BB107" s="16" t="str">
        <f t="shared" si="60"/>
        <v/>
      </c>
      <c r="BC107" s="16" t="str">
        <f t="shared" si="61"/>
        <v/>
      </c>
      <c r="BD107" s="16" t="str">
        <f t="shared" si="62"/>
        <v/>
      </c>
      <c r="BE107" s="16" t="str">
        <f t="shared" si="77"/>
        <v/>
      </c>
      <c r="BF107" s="16" t="str">
        <f t="shared" si="78"/>
        <v/>
      </c>
      <c r="BG107" s="16" t="str">
        <f t="shared" si="79"/>
        <v/>
      </c>
      <c r="BH107" s="16" t="str">
        <f t="shared" si="80"/>
        <v/>
      </c>
      <c r="BI107" s="16" t="str">
        <f t="shared" si="81"/>
        <v/>
      </c>
      <c r="BJ107" s="16" t="str">
        <f t="shared" si="82"/>
        <v/>
      </c>
      <c r="BK107" s="16" t="str">
        <f t="shared" si="83"/>
        <v/>
      </c>
      <c r="BL107" s="16" t="str">
        <f t="shared" si="84"/>
        <v/>
      </c>
      <c r="BM107" s="16" t="str">
        <f t="shared" si="85"/>
        <v/>
      </c>
      <c r="BN107" s="16" t="str">
        <f t="shared" si="86"/>
        <v/>
      </c>
      <c r="BO107" s="65" t="str">
        <f t="shared" si="87"/>
        <v/>
      </c>
      <c r="BP107" s="65" t="str">
        <f t="shared" si="63"/>
        <v/>
      </c>
      <c r="BQ107" s="65" t="str">
        <f t="shared" si="64"/>
        <v/>
      </c>
      <c r="BR107" s="65" t="str">
        <f t="shared" si="65"/>
        <v/>
      </c>
      <c r="BS107" s="65" t="str">
        <f t="shared" si="66"/>
        <v/>
      </c>
      <c r="BT107" s="65" t="str">
        <f t="shared" si="67"/>
        <v/>
      </c>
      <c r="BU107" s="65" t="str">
        <f t="shared" si="68"/>
        <v/>
      </c>
      <c r="BV107" s="65" t="str">
        <f t="shared" si="69"/>
        <v/>
      </c>
      <c r="BW107" s="183" t="str">
        <f t="shared" si="88"/>
        <v/>
      </c>
      <c r="BX107" s="183" t="str">
        <f t="shared" si="89"/>
        <v/>
      </c>
      <c r="BY107" s="183" t="str">
        <f t="shared" si="90"/>
        <v/>
      </c>
      <c r="BZ107" s="183" t="str">
        <f t="shared" si="91"/>
        <v/>
      </c>
      <c r="CA107" s="16" t="str">
        <f t="shared" si="92"/>
        <v/>
      </c>
      <c r="CB107" s="16" t="str">
        <f t="shared" si="92"/>
        <v/>
      </c>
      <c r="CC107" s="16" t="str">
        <f t="shared" si="92"/>
        <v/>
      </c>
      <c r="CD107" s="17"/>
      <c r="CH107" s="19"/>
      <c r="CI107" s="19"/>
      <c r="CJ107" s="47" t="str">
        <f t="shared" si="70"/>
        <v/>
      </c>
      <c r="CK107" s="47" t="str">
        <f t="shared" si="71"/>
        <v/>
      </c>
      <c r="CL107" s="47" t="str">
        <f t="shared" si="72"/>
        <v/>
      </c>
      <c r="CM107" s="20" t="s">
        <v>5</v>
      </c>
    </row>
    <row r="108" spans="1:91" s="18" customFormat="1" ht="25.5" x14ac:dyDescent="0.2">
      <c r="A108" s="45">
        <v>97</v>
      </c>
      <c r="B108" s="46" t="str">
        <f t="shared" si="52"/>
        <v/>
      </c>
      <c r="C108" s="67"/>
      <c r="D108" s="26"/>
      <c r="E108" s="70"/>
      <c r="F108" s="70"/>
      <c r="G108" s="193"/>
      <c r="H108" s="26"/>
      <c r="I108" s="191"/>
      <c r="J108" s="193"/>
      <c r="K108" s="27"/>
      <c r="L108" s="191"/>
      <c r="M108" s="27"/>
      <c r="N108" s="41"/>
      <c r="O108" s="27"/>
      <c r="P108" s="41"/>
      <c r="Q108" s="191"/>
      <c r="R108" s="191"/>
      <c r="S108" s="193"/>
      <c r="T108" s="193"/>
      <c r="U108" s="182"/>
      <c r="V108" s="191"/>
      <c r="W108" s="191"/>
      <c r="X108" s="193"/>
      <c r="Y108" s="193"/>
      <c r="Z108" s="193"/>
      <c r="AA108" s="193"/>
      <c r="AB108" s="193"/>
      <c r="AC108" s="193"/>
      <c r="AD108" s="193"/>
      <c r="AE108" s="193"/>
      <c r="AF108" s="193"/>
      <c r="AG108" s="193"/>
      <c r="AH108" s="193"/>
      <c r="AI108" s="193"/>
      <c r="AJ108" s="193"/>
      <c r="AK108" s="193"/>
      <c r="AL108" s="195"/>
      <c r="AM108" s="201"/>
      <c r="AN108" s="193"/>
      <c r="AO108" s="195"/>
      <c r="AP108" s="15"/>
      <c r="AQ108" s="16" t="str">
        <f t="shared" si="53"/>
        <v/>
      </c>
      <c r="AR108" s="16" t="str">
        <f t="shared" si="54"/>
        <v/>
      </c>
      <c r="AS108" s="16" t="str">
        <f t="shared" si="55"/>
        <v/>
      </c>
      <c r="AT108" s="16" t="str">
        <f t="shared" si="56"/>
        <v/>
      </c>
      <c r="AU108" s="16" t="str">
        <f t="shared" si="73"/>
        <v/>
      </c>
      <c r="AV108" s="16" t="str">
        <f t="shared" si="74"/>
        <v/>
      </c>
      <c r="AW108" s="16" t="str">
        <f t="shared" si="75"/>
        <v/>
      </c>
      <c r="AX108" s="16" t="str">
        <f t="shared" si="57"/>
        <v/>
      </c>
      <c r="AY108" s="16" t="str">
        <f t="shared" si="58"/>
        <v/>
      </c>
      <c r="AZ108" s="16" t="str">
        <f t="shared" si="76"/>
        <v/>
      </c>
      <c r="BA108" s="16" t="str">
        <f t="shared" si="59"/>
        <v/>
      </c>
      <c r="BB108" s="16" t="str">
        <f t="shared" si="60"/>
        <v/>
      </c>
      <c r="BC108" s="16" t="str">
        <f t="shared" si="61"/>
        <v/>
      </c>
      <c r="BD108" s="16" t="str">
        <f t="shared" si="62"/>
        <v/>
      </c>
      <c r="BE108" s="16" t="str">
        <f t="shared" si="77"/>
        <v/>
      </c>
      <c r="BF108" s="16" t="str">
        <f t="shared" si="78"/>
        <v/>
      </c>
      <c r="BG108" s="16" t="str">
        <f t="shared" si="79"/>
        <v/>
      </c>
      <c r="BH108" s="16" t="str">
        <f t="shared" si="80"/>
        <v/>
      </c>
      <c r="BI108" s="16" t="str">
        <f t="shared" si="81"/>
        <v/>
      </c>
      <c r="BJ108" s="16" t="str">
        <f t="shared" si="82"/>
        <v/>
      </c>
      <c r="BK108" s="16" t="str">
        <f t="shared" si="83"/>
        <v/>
      </c>
      <c r="BL108" s="16" t="str">
        <f t="shared" si="84"/>
        <v/>
      </c>
      <c r="BM108" s="16" t="str">
        <f t="shared" si="85"/>
        <v/>
      </c>
      <c r="BN108" s="16" t="str">
        <f t="shared" si="86"/>
        <v/>
      </c>
      <c r="BO108" s="65" t="str">
        <f t="shared" si="87"/>
        <v/>
      </c>
      <c r="BP108" s="65" t="str">
        <f t="shared" si="63"/>
        <v/>
      </c>
      <c r="BQ108" s="65" t="str">
        <f t="shared" si="64"/>
        <v/>
      </c>
      <c r="BR108" s="65" t="str">
        <f t="shared" si="65"/>
        <v/>
      </c>
      <c r="BS108" s="65" t="str">
        <f t="shared" si="66"/>
        <v/>
      </c>
      <c r="BT108" s="65" t="str">
        <f t="shared" si="67"/>
        <v/>
      </c>
      <c r="BU108" s="65" t="str">
        <f t="shared" si="68"/>
        <v/>
      </c>
      <c r="BV108" s="65" t="str">
        <f t="shared" si="69"/>
        <v/>
      </c>
      <c r="BW108" s="183" t="str">
        <f t="shared" si="88"/>
        <v/>
      </c>
      <c r="BX108" s="183" t="str">
        <f t="shared" si="89"/>
        <v/>
      </c>
      <c r="BY108" s="183" t="str">
        <f t="shared" si="90"/>
        <v/>
      </c>
      <c r="BZ108" s="183" t="str">
        <f t="shared" si="91"/>
        <v/>
      </c>
      <c r="CA108" s="16" t="str">
        <f t="shared" si="92"/>
        <v/>
      </c>
      <c r="CB108" s="16" t="str">
        <f t="shared" si="92"/>
        <v/>
      </c>
      <c r="CC108" s="16" t="str">
        <f t="shared" si="92"/>
        <v/>
      </c>
      <c r="CD108" s="17"/>
      <c r="CH108" s="19"/>
      <c r="CI108" s="19"/>
      <c r="CJ108" s="47" t="str">
        <f t="shared" si="70"/>
        <v/>
      </c>
      <c r="CK108" s="47" t="str">
        <f t="shared" si="71"/>
        <v/>
      </c>
      <c r="CL108" s="47" t="str">
        <f t="shared" si="72"/>
        <v/>
      </c>
      <c r="CM108" s="20" t="s">
        <v>5</v>
      </c>
    </row>
    <row r="109" spans="1:91" s="18" customFormat="1" ht="25.5" x14ac:dyDescent="0.2">
      <c r="A109" s="45">
        <v>98</v>
      </c>
      <c r="B109" s="46" t="str">
        <f t="shared" si="52"/>
        <v/>
      </c>
      <c r="C109" s="67"/>
      <c r="D109" s="26"/>
      <c r="E109" s="70"/>
      <c r="F109" s="70"/>
      <c r="G109" s="193"/>
      <c r="H109" s="26"/>
      <c r="I109" s="191"/>
      <c r="J109" s="193"/>
      <c r="K109" s="27"/>
      <c r="L109" s="191"/>
      <c r="M109" s="27"/>
      <c r="N109" s="41"/>
      <c r="O109" s="27"/>
      <c r="P109" s="41"/>
      <c r="Q109" s="191"/>
      <c r="R109" s="191"/>
      <c r="S109" s="193"/>
      <c r="T109" s="193"/>
      <c r="U109" s="182"/>
      <c r="V109" s="191"/>
      <c r="W109" s="191"/>
      <c r="X109" s="193"/>
      <c r="Y109" s="193"/>
      <c r="Z109" s="193"/>
      <c r="AA109" s="193"/>
      <c r="AB109" s="193"/>
      <c r="AC109" s="193"/>
      <c r="AD109" s="193"/>
      <c r="AE109" s="193"/>
      <c r="AF109" s="193"/>
      <c r="AG109" s="193"/>
      <c r="AH109" s="193"/>
      <c r="AI109" s="193"/>
      <c r="AJ109" s="193"/>
      <c r="AK109" s="193"/>
      <c r="AL109" s="195"/>
      <c r="AM109" s="201"/>
      <c r="AN109" s="193"/>
      <c r="AO109" s="195"/>
      <c r="AP109" s="15"/>
      <c r="AQ109" s="16" t="str">
        <f t="shared" si="53"/>
        <v/>
      </c>
      <c r="AR109" s="16" t="str">
        <f t="shared" si="54"/>
        <v/>
      </c>
      <c r="AS109" s="16" t="str">
        <f t="shared" si="55"/>
        <v/>
      </c>
      <c r="AT109" s="16" t="str">
        <f t="shared" si="56"/>
        <v/>
      </c>
      <c r="AU109" s="16" t="str">
        <f t="shared" si="73"/>
        <v/>
      </c>
      <c r="AV109" s="16" t="str">
        <f t="shared" si="74"/>
        <v/>
      </c>
      <c r="AW109" s="16" t="str">
        <f t="shared" si="75"/>
        <v/>
      </c>
      <c r="AX109" s="16" t="str">
        <f t="shared" si="57"/>
        <v/>
      </c>
      <c r="AY109" s="16" t="str">
        <f t="shared" si="58"/>
        <v/>
      </c>
      <c r="AZ109" s="16" t="str">
        <f t="shared" si="76"/>
        <v/>
      </c>
      <c r="BA109" s="16" t="str">
        <f t="shared" si="59"/>
        <v/>
      </c>
      <c r="BB109" s="16" t="str">
        <f t="shared" si="60"/>
        <v/>
      </c>
      <c r="BC109" s="16" t="str">
        <f t="shared" si="61"/>
        <v/>
      </c>
      <c r="BD109" s="16" t="str">
        <f t="shared" si="62"/>
        <v/>
      </c>
      <c r="BE109" s="16" t="str">
        <f t="shared" si="77"/>
        <v/>
      </c>
      <c r="BF109" s="16" t="str">
        <f t="shared" si="78"/>
        <v/>
      </c>
      <c r="BG109" s="16" t="str">
        <f t="shared" si="79"/>
        <v/>
      </c>
      <c r="BH109" s="16" t="str">
        <f t="shared" si="80"/>
        <v/>
      </c>
      <c r="BI109" s="16" t="str">
        <f t="shared" si="81"/>
        <v/>
      </c>
      <c r="BJ109" s="16" t="str">
        <f t="shared" si="82"/>
        <v/>
      </c>
      <c r="BK109" s="16" t="str">
        <f t="shared" si="83"/>
        <v/>
      </c>
      <c r="BL109" s="16" t="str">
        <f t="shared" si="84"/>
        <v/>
      </c>
      <c r="BM109" s="16" t="str">
        <f t="shared" si="85"/>
        <v/>
      </c>
      <c r="BN109" s="16" t="str">
        <f t="shared" si="86"/>
        <v/>
      </c>
      <c r="BO109" s="65" t="str">
        <f t="shared" si="87"/>
        <v/>
      </c>
      <c r="BP109" s="65" t="str">
        <f t="shared" si="63"/>
        <v/>
      </c>
      <c r="BQ109" s="65" t="str">
        <f t="shared" si="64"/>
        <v/>
      </c>
      <c r="BR109" s="65" t="str">
        <f t="shared" si="65"/>
        <v/>
      </c>
      <c r="BS109" s="65" t="str">
        <f t="shared" si="66"/>
        <v/>
      </c>
      <c r="BT109" s="65" t="str">
        <f t="shared" si="67"/>
        <v/>
      </c>
      <c r="BU109" s="65" t="str">
        <f t="shared" si="68"/>
        <v/>
      </c>
      <c r="BV109" s="65" t="str">
        <f t="shared" si="69"/>
        <v/>
      </c>
      <c r="BW109" s="183" t="str">
        <f t="shared" si="88"/>
        <v/>
      </c>
      <c r="BX109" s="183" t="str">
        <f t="shared" si="89"/>
        <v/>
      </c>
      <c r="BY109" s="183" t="str">
        <f t="shared" si="90"/>
        <v/>
      </c>
      <c r="BZ109" s="183" t="str">
        <f t="shared" si="91"/>
        <v/>
      </c>
      <c r="CA109" s="16" t="str">
        <f t="shared" si="92"/>
        <v/>
      </c>
      <c r="CB109" s="16" t="str">
        <f t="shared" si="92"/>
        <v/>
      </c>
      <c r="CC109" s="16" t="str">
        <f t="shared" si="92"/>
        <v/>
      </c>
      <c r="CD109" s="17"/>
      <c r="CH109" s="19"/>
      <c r="CI109" s="19"/>
      <c r="CJ109" s="47" t="str">
        <f t="shared" si="70"/>
        <v/>
      </c>
      <c r="CK109" s="47" t="str">
        <f t="shared" si="71"/>
        <v/>
      </c>
      <c r="CL109" s="47" t="str">
        <f t="shared" si="72"/>
        <v/>
      </c>
      <c r="CM109" s="20" t="s">
        <v>5</v>
      </c>
    </row>
    <row r="110" spans="1:91" s="18" customFormat="1" ht="25.5" x14ac:dyDescent="0.2">
      <c r="A110" s="45">
        <v>99</v>
      </c>
      <c r="B110" s="46" t="str">
        <f t="shared" si="52"/>
        <v/>
      </c>
      <c r="C110" s="67"/>
      <c r="D110" s="26"/>
      <c r="E110" s="70"/>
      <c r="F110" s="70"/>
      <c r="G110" s="193"/>
      <c r="H110" s="26"/>
      <c r="I110" s="191"/>
      <c r="J110" s="193"/>
      <c r="K110" s="27"/>
      <c r="L110" s="191"/>
      <c r="M110" s="27"/>
      <c r="N110" s="41"/>
      <c r="O110" s="27"/>
      <c r="P110" s="41"/>
      <c r="Q110" s="191"/>
      <c r="R110" s="191"/>
      <c r="S110" s="193"/>
      <c r="T110" s="193"/>
      <c r="U110" s="182"/>
      <c r="V110" s="191"/>
      <c r="W110" s="191"/>
      <c r="X110" s="193"/>
      <c r="Y110" s="193"/>
      <c r="Z110" s="193"/>
      <c r="AA110" s="193"/>
      <c r="AB110" s="193"/>
      <c r="AC110" s="193"/>
      <c r="AD110" s="193"/>
      <c r="AE110" s="193"/>
      <c r="AF110" s="193"/>
      <c r="AG110" s="193"/>
      <c r="AH110" s="193"/>
      <c r="AI110" s="193"/>
      <c r="AJ110" s="193"/>
      <c r="AK110" s="193"/>
      <c r="AL110" s="195"/>
      <c r="AM110" s="201"/>
      <c r="AN110" s="193"/>
      <c r="AO110" s="195"/>
      <c r="AP110" s="15"/>
      <c r="AQ110" s="16" t="str">
        <f t="shared" si="53"/>
        <v/>
      </c>
      <c r="AR110" s="16" t="str">
        <f t="shared" si="54"/>
        <v/>
      </c>
      <c r="AS110" s="16" t="str">
        <f t="shared" si="55"/>
        <v/>
      </c>
      <c r="AT110" s="16" t="str">
        <f t="shared" si="56"/>
        <v/>
      </c>
      <c r="AU110" s="16" t="str">
        <f t="shared" si="73"/>
        <v/>
      </c>
      <c r="AV110" s="16" t="str">
        <f t="shared" si="74"/>
        <v/>
      </c>
      <c r="AW110" s="16" t="str">
        <f t="shared" si="75"/>
        <v/>
      </c>
      <c r="AX110" s="16" t="str">
        <f t="shared" si="57"/>
        <v/>
      </c>
      <c r="AY110" s="16" t="str">
        <f t="shared" si="58"/>
        <v/>
      </c>
      <c r="AZ110" s="16" t="str">
        <f t="shared" si="76"/>
        <v/>
      </c>
      <c r="BA110" s="16" t="str">
        <f t="shared" si="59"/>
        <v/>
      </c>
      <c r="BB110" s="16" t="str">
        <f t="shared" si="60"/>
        <v/>
      </c>
      <c r="BC110" s="16" t="str">
        <f t="shared" si="61"/>
        <v/>
      </c>
      <c r="BD110" s="16" t="str">
        <f t="shared" si="62"/>
        <v/>
      </c>
      <c r="BE110" s="16" t="str">
        <f t="shared" si="77"/>
        <v/>
      </c>
      <c r="BF110" s="16" t="str">
        <f t="shared" si="78"/>
        <v/>
      </c>
      <c r="BG110" s="16" t="str">
        <f t="shared" si="79"/>
        <v/>
      </c>
      <c r="BH110" s="16" t="str">
        <f t="shared" si="80"/>
        <v/>
      </c>
      <c r="BI110" s="16" t="str">
        <f t="shared" si="81"/>
        <v/>
      </c>
      <c r="BJ110" s="16" t="str">
        <f t="shared" si="82"/>
        <v/>
      </c>
      <c r="BK110" s="16" t="str">
        <f t="shared" si="83"/>
        <v/>
      </c>
      <c r="BL110" s="16" t="str">
        <f t="shared" si="84"/>
        <v/>
      </c>
      <c r="BM110" s="16" t="str">
        <f t="shared" si="85"/>
        <v/>
      </c>
      <c r="BN110" s="16" t="str">
        <f t="shared" si="86"/>
        <v/>
      </c>
      <c r="BO110" s="65" t="str">
        <f t="shared" si="87"/>
        <v/>
      </c>
      <c r="BP110" s="65" t="str">
        <f t="shared" si="63"/>
        <v/>
      </c>
      <c r="BQ110" s="65" t="str">
        <f t="shared" si="64"/>
        <v/>
      </c>
      <c r="BR110" s="65" t="str">
        <f t="shared" si="65"/>
        <v/>
      </c>
      <c r="BS110" s="65" t="str">
        <f t="shared" si="66"/>
        <v/>
      </c>
      <c r="BT110" s="65" t="str">
        <f t="shared" si="67"/>
        <v/>
      </c>
      <c r="BU110" s="65" t="str">
        <f t="shared" si="68"/>
        <v/>
      </c>
      <c r="BV110" s="65" t="str">
        <f t="shared" si="69"/>
        <v/>
      </c>
      <c r="BW110" s="183" t="str">
        <f t="shared" si="88"/>
        <v/>
      </c>
      <c r="BX110" s="183" t="str">
        <f t="shared" si="89"/>
        <v/>
      </c>
      <c r="BY110" s="183" t="str">
        <f t="shared" si="90"/>
        <v/>
      </c>
      <c r="BZ110" s="183" t="str">
        <f t="shared" si="91"/>
        <v/>
      </c>
      <c r="CA110" s="16" t="str">
        <f t="shared" si="92"/>
        <v/>
      </c>
      <c r="CB110" s="16" t="str">
        <f t="shared" si="92"/>
        <v/>
      </c>
      <c r="CC110" s="16" t="str">
        <f t="shared" si="92"/>
        <v/>
      </c>
      <c r="CD110" s="17"/>
      <c r="CH110" s="19"/>
      <c r="CI110" s="19"/>
      <c r="CJ110" s="47" t="str">
        <f t="shared" si="70"/>
        <v/>
      </c>
      <c r="CK110" s="47" t="str">
        <f t="shared" si="71"/>
        <v/>
      </c>
      <c r="CL110" s="47" t="str">
        <f t="shared" si="72"/>
        <v/>
      </c>
      <c r="CM110" s="20" t="s">
        <v>5</v>
      </c>
    </row>
    <row r="111" spans="1:91" s="18" customFormat="1" ht="26.25" thickBot="1" x14ac:dyDescent="0.25">
      <c r="A111" s="45">
        <v>100</v>
      </c>
      <c r="B111" s="46" t="str">
        <f t="shared" si="52"/>
        <v/>
      </c>
      <c r="C111" s="68"/>
      <c r="D111" s="28"/>
      <c r="E111" s="71"/>
      <c r="F111" s="71"/>
      <c r="G111" s="194"/>
      <c r="H111" s="28"/>
      <c r="I111" s="192"/>
      <c r="J111" s="194"/>
      <c r="K111" s="29"/>
      <c r="L111" s="192"/>
      <c r="M111" s="29"/>
      <c r="N111" s="42"/>
      <c r="O111" s="29"/>
      <c r="P111" s="42"/>
      <c r="Q111" s="192"/>
      <c r="R111" s="192"/>
      <c r="S111" s="194"/>
      <c r="T111" s="194"/>
      <c r="U111" s="192"/>
      <c r="V111" s="192"/>
      <c r="W111" s="192"/>
      <c r="X111" s="194"/>
      <c r="Y111" s="194"/>
      <c r="Z111" s="194"/>
      <c r="AA111" s="194"/>
      <c r="AB111" s="194"/>
      <c r="AC111" s="194"/>
      <c r="AD111" s="194"/>
      <c r="AE111" s="194"/>
      <c r="AF111" s="194"/>
      <c r="AG111" s="194"/>
      <c r="AH111" s="194"/>
      <c r="AI111" s="194"/>
      <c r="AJ111" s="194"/>
      <c r="AK111" s="194"/>
      <c r="AL111" s="196"/>
      <c r="AM111" s="202"/>
      <c r="AN111" s="194"/>
      <c r="AO111" s="196"/>
      <c r="AP111" s="15"/>
      <c r="AQ111" s="16" t="str">
        <f t="shared" ref="AQ111" si="93">IF(COUNTA($C111:$AO111)=0,"",IF(ISBLANK($C111),"Empty cell","ok"))</f>
        <v/>
      </c>
      <c r="AR111" s="16" t="str">
        <f t="shared" si="54"/>
        <v/>
      </c>
      <c r="AS111" s="16" t="str">
        <f t="shared" ref="AS111" si="94">IF(COUNTA($C111:$AO111)=0,"",IF(ISBLANK($E111),"Empty cell","ok"))</f>
        <v/>
      </c>
      <c r="AT111" s="16" t="str">
        <f t="shared" ref="AT111" si="95">IF(COUNTA($C111:$AO111)=0,"",IF(ISBLANK($F111),"Empty cell","ok"))</f>
        <v/>
      </c>
      <c r="AU111" s="16" t="str">
        <f t="shared" si="73"/>
        <v/>
      </c>
      <c r="AV111" s="16" t="str">
        <f t="shared" si="74"/>
        <v/>
      </c>
      <c r="AW111" s="16" t="str">
        <f t="shared" si="75"/>
        <v/>
      </c>
      <c r="AX111" s="16" t="str">
        <f t="shared" si="57"/>
        <v/>
      </c>
      <c r="AY111" s="16" t="str">
        <f t="shared" ref="AY111" si="96">IF(COUNTA($C111:$AO111)=0,"","ok")</f>
        <v/>
      </c>
      <c r="AZ111" s="16" t="str">
        <f t="shared" si="76"/>
        <v/>
      </c>
      <c r="BA111" s="16" t="str">
        <f t="shared" ref="BA111" si="97">IF(COUNTA($C111:$AO111)=0,"",IF(I111="d","ok",IF(ISBLANK(M111),"Empty cell",IF(M111="yes","ok",IF(M111="y","ok",IF(M111="no","ok",IF(M111="n","ok","Entry should be either 'yes', 'y', 'no' or 'n'")))))))</f>
        <v/>
      </c>
      <c r="BB111" s="16" t="str">
        <f t="shared" ref="BB111" si="98">IF(COUNTA($C111:$AO111)=0,"",IF(I111="d","ok",IF(ISBLANK(M111),IF(ISBLANK(N111),"ok","Waiver question not answered"),IF(OR(M111="yes",M111="y"),IF(ISBLANK(N111),"Empty cell",IF(ISNUMBER(N111),IF(N111&lt;1,"Entry should be a date in M/D/YYYY format","ok"),"Entry should be a date in M/D/YYYY format")),IF(OR(M111="no",M111="n"),IF(ISBLANK(N111),"ok","No entry should be made in cell"),IF(ISBLANK(N111),"ok","No entry should be made in cell"))))))</f>
        <v/>
      </c>
      <c r="BC111" s="16" t="str">
        <f t="shared" ref="BC111" si="99">IF(COUNTA($C111:$AO111)=0,"",IF(I111="d","ok",IF(ISBLANK(O111),"Empty cell",IF(O111="yes","ok",IF(O111="y","ok",IF(O111="no","ok",IF(O111="n","ok","Entry should be either 'yes', 'y', 'no' or 'n'")))))))</f>
        <v/>
      </c>
      <c r="BD111" s="16" t="str">
        <f t="shared" ref="BD111" si="100">IF(COUNTA($C111:$AO111)=0,"",IF(I111="d","ok",IF(ISBLANK(O111),IF(ISBLANK(P111),"ok","Exemption question not answered"),IF(OR(O111="yes",O111="y"),IF(ISBLANK(P111),"Empty cell",IF(ISNUMBER(P111),IF(P111&lt;1,"Entry should be a date in M/D/YYYY format","ok"),"Entry should be a date in M/D/YYYY format")),IF(OR(O111="no",O111="n"),IF(ISBLANK(P111),"ok","No entry should be made in cell"),IF(ISBLANK(P111),"ok","No entry should be made in cell"))))))</f>
        <v/>
      </c>
      <c r="BE111" s="16" t="str">
        <f t="shared" si="77"/>
        <v/>
      </c>
      <c r="BF111" s="16" t="str">
        <f t="shared" si="78"/>
        <v/>
      </c>
      <c r="BG111" s="16" t="str">
        <f t="shared" si="79"/>
        <v/>
      </c>
      <c r="BH111" s="16" t="str">
        <f t="shared" si="80"/>
        <v/>
      </c>
      <c r="BI111" s="16" t="str">
        <f t="shared" si="81"/>
        <v/>
      </c>
      <c r="BJ111" s="16" t="str">
        <f t="shared" si="82"/>
        <v/>
      </c>
      <c r="BK111" s="16" t="str">
        <f t="shared" si="83"/>
        <v/>
      </c>
      <c r="BL111" s="16" t="str">
        <f t="shared" si="84"/>
        <v/>
      </c>
      <c r="BM111" s="16" t="str">
        <f t="shared" si="85"/>
        <v/>
      </c>
      <c r="BN111" s="16" t="str">
        <f t="shared" si="86"/>
        <v/>
      </c>
      <c r="BO111" s="65" t="str">
        <f t="shared" si="87"/>
        <v/>
      </c>
      <c r="BP111" s="65" t="str">
        <f>IF(COUNTA($C111:$AO111)=0,"",IF($AA111="E",IF(AND(ISNUMBER(AB111),AB111&gt;0),"ok",IF(AND($I111="D",ISBLANK(AB111)),"ok",IF(ISBLANK(AB111),"Empty cell","Entry should be a number &gt; 0"))),IF(ISBLANK(AB111),"ok","Entry in 'Shipped Enabled or Disabled' column is not 'E'")))</f>
        <v/>
      </c>
      <c r="BQ111" s="65" t="str">
        <f t="shared" ref="BQ111:BR111" si="101">IF(COUNTA($C111:$AO111)=0,"",IF($AA111="E",IF(AND(ISNUMBER(AC111),AC111&gt;0),"ok",IF(AND($I111="D",ISBLANK(AC111)),"ok",IF(ISBLANK(AC111),"Empty cell","Entry should be a number &gt; 0"))),IF(ISBLANK(AC111),"ok","Entry in 'Shipped Enabled or Disabled' column is not 'E'")))</f>
        <v/>
      </c>
      <c r="BR111" s="65" t="str">
        <f t="shared" si="101"/>
        <v/>
      </c>
      <c r="BS111" s="65" t="str">
        <f>IF(COUNTA($C111:$AO111)=0,"",IF($AA111="E",IF(OR(AE111="yes",AE111="y",AE111="no",AE111="n"),"ok",IF(AND($I111="D",ISBLANK(AE111)),"ok",IF(ISBLANK(AE111),"Empty cell","Entry should be 'yes', 'y', 'no' or 'n'"))),IF(ISBLANK(AE111),"ok","Entry in 'Shipped Enabled or Disabled' column is not 'E'")))</f>
        <v/>
      </c>
      <c r="BT111" s="65" t="str">
        <f>IF(COUNTA($C111:$AO111)=0,"",IF(OR($J111=1,$J111=2),IF(AND(ISBLANK($AF111),$I111="D"),"ok",IF(OR(AF111="yes",AF111="y",AF111="no",AF111="n"),"ok",IF(ISBLANK(AF111),"Empty cell","Entry should be 'yes', 'y', 'no' or 'n'"))),IF(ISBLANK(AF111),"ok",IF(ISBLANK($J111),"No Product Group Code entered","Pump is not self-priming"))))</f>
        <v/>
      </c>
      <c r="BU111" s="65" t="str">
        <f>IF(COUNTA($C111:$AO111)=0,"",IF(AND(OR($AF111="No",$AF111="N"),OR($J111=1,$J111=2)),IF(AND(ISNUMBER(AG111),AG111&gt;0),"ok",IF(AND($I111="D",ISBLANK(AG111)),"ok",IF(ISBLANK(AG111),"Empty cell","Entry should be a number &gt; 0"))),IF(ISBLANK(AG111),"ok","No entry should be made")))</f>
        <v/>
      </c>
      <c r="BV111" s="65" t="str">
        <f>IF(COUNTA($C111:$AO111)=0,"",IF(AND(OR($AF111="No",$AF111="N"),OR($J111=1,$J111=2)),IF(AND(ISNUMBER(AH111),AH111&gt;0),"ok",IF(AND($I111="D",ISBLANK(AH111)),"ok",IF(ISBLANK(AH111),"Empty cell","Entry should be a number &gt; 0"))),IF(ISBLANK(AH111),"ok","No entry should be made")))</f>
        <v/>
      </c>
      <c r="BW111" s="183" t="str">
        <f t="shared" si="88"/>
        <v/>
      </c>
      <c r="BX111" s="183" t="str">
        <f t="shared" si="89"/>
        <v/>
      </c>
      <c r="BY111" s="183" t="str">
        <f t="shared" si="90"/>
        <v/>
      </c>
      <c r="BZ111" s="183" t="str">
        <f t="shared" si="91"/>
        <v/>
      </c>
      <c r="CA111" s="16" t="str">
        <f t="shared" si="92"/>
        <v/>
      </c>
      <c r="CB111" s="16" t="str">
        <f t="shared" si="92"/>
        <v/>
      </c>
      <c r="CC111" s="16" t="str">
        <f t="shared" si="92"/>
        <v/>
      </c>
      <c r="CD111" s="17"/>
      <c r="CH111" s="19"/>
      <c r="CI111" s="19"/>
      <c r="CJ111" s="47" t="str">
        <f t="shared" si="70"/>
        <v/>
      </c>
      <c r="CK111" s="47" t="str">
        <f t="shared" si="71"/>
        <v/>
      </c>
      <c r="CL111" s="47" t="str">
        <f t="shared" si="72"/>
        <v/>
      </c>
      <c r="CM111" s="20" t="s">
        <v>5</v>
      </c>
    </row>
    <row r="112" spans="1:91" ht="13.5" thickTop="1" x14ac:dyDescent="0.2">
      <c r="K112" s="12"/>
      <c r="L112" s="12"/>
      <c r="M112" s="12"/>
      <c r="N112" s="12"/>
      <c r="O112" s="12"/>
      <c r="P112" s="12"/>
      <c r="Q112" s="12"/>
      <c r="R112" s="12"/>
      <c r="S112" s="12"/>
      <c r="T112" s="12"/>
      <c r="U112" s="12"/>
      <c r="V112" s="12"/>
      <c r="W112" s="12"/>
      <c r="X112" s="12"/>
      <c r="CG112" s="18"/>
      <c r="CH112" s="19"/>
      <c r="CI112" s="19"/>
      <c r="CJ112" s="19"/>
    </row>
    <row r="113" spans="11:88" x14ac:dyDescent="0.2">
      <c r="K113" s="12"/>
      <c r="L113" s="12"/>
      <c r="M113" s="12"/>
      <c r="N113" s="12"/>
      <c r="O113" s="12"/>
      <c r="P113" s="12"/>
      <c r="Q113" s="12"/>
      <c r="R113" s="12"/>
      <c r="S113" s="12"/>
      <c r="T113" s="12"/>
      <c r="U113" s="12"/>
      <c r="V113" s="12"/>
      <c r="W113" s="12"/>
      <c r="X113" s="12"/>
      <c r="CG113" s="18"/>
      <c r="CH113" s="19"/>
      <c r="CI113" s="19"/>
      <c r="CJ113" s="19"/>
    </row>
    <row r="114" spans="11:88" x14ac:dyDescent="0.2">
      <c r="K114" s="12"/>
      <c r="L114" s="12"/>
      <c r="M114" s="12"/>
      <c r="N114" s="12"/>
      <c r="O114" s="12"/>
      <c r="P114" s="12"/>
      <c r="Q114" s="12"/>
      <c r="R114" s="12"/>
      <c r="S114" s="12"/>
      <c r="T114" s="12"/>
      <c r="U114" s="12"/>
      <c r="V114" s="12"/>
      <c r="W114" s="12"/>
      <c r="X114" s="12"/>
      <c r="CG114" s="18"/>
      <c r="CH114" s="19"/>
      <c r="CI114" s="19"/>
      <c r="CJ114" s="19"/>
    </row>
    <row r="115" spans="11:88" x14ac:dyDescent="0.2">
      <c r="K115" s="12"/>
      <c r="L115" s="12"/>
      <c r="M115" s="12"/>
      <c r="N115" s="12"/>
      <c r="O115" s="12"/>
      <c r="P115" s="12"/>
      <c r="Q115" s="12"/>
      <c r="R115" s="12"/>
      <c r="S115" s="12"/>
      <c r="T115" s="12"/>
      <c r="U115" s="12"/>
      <c r="V115" s="12"/>
      <c r="W115" s="12"/>
      <c r="X115" s="12"/>
      <c r="CG115" s="18"/>
      <c r="CH115" s="19"/>
      <c r="CI115" s="19"/>
      <c r="CJ115" s="19"/>
    </row>
    <row r="116" spans="11:88" x14ac:dyDescent="0.2">
      <c r="K116" s="12"/>
      <c r="L116" s="12"/>
      <c r="M116" s="12"/>
      <c r="N116" s="12"/>
      <c r="O116" s="12"/>
      <c r="P116" s="12"/>
      <c r="Q116" s="12"/>
      <c r="R116" s="12"/>
      <c r="S116" s="12"/>
      <c r="T116" s="12"/>
      <c r="U116" s="12"/>
      <c r="V116" s="12"/>
      <c r="W116" s="12"/>
      <c r="X116" s="12"/>
      <c r="CG116" s="18"/>
      <c r="CH116" s="19"/>
      <c r="CI116" s="19"/>
      <c r="CJ116" s="19"/>
    </row>
    <row r="117" spans="11:88" x14ac:dyDescent="0.2">
      <c r="K117" s="12"/>
      <c r="L117" s="12"/>
      <c r="M117" s="12"/>
      <c r="N117" s="12"/>
      <c r="O117" s="12"/>
      <c r="P117" s="12"/>
      <c r="Q117" s="12"/>
      <c r="R117" s="12"/>
      <c r="S117" s="12"/>
      <c r="T117" s="12"/>
      <c r="U117" s="12"/>
      <c r="V117" s="12"/>
      <c r="W117" s="12"/>
      <c r="X117" s="12"/>
      <c r="CG117" s="18"/>
      <c r="CH117" s="19"/>
      <c r="CI117" s="19"/>
      <c r="CJ117" s="19"/>
    </row>
    <row r="118" spans="11:88" x14ac:dyDescent="0.2">
      <c r="K118" s="12"/>
      <c r="L118" s="12"/>
      <c r="M118" s="12"/>
      <c r="N118" s="12"/>
      <c r="O118" s="12"/>
      <c r="P118" s="12"/>
      <c r="Q118" s="12"/>
      <c r="R118" s="12"/>
      <c r="S118" s="12"/>
      <c r="T118" s="12"/>
      <c r="U118" s="12"/>
      <c r="V118" s="12"/>
      <c r="W118" s="12"/>
      <c r="X118" s="12"/>
      <c r="CG118" s="18"/>
      <c r="CH118" s="19"/>
      <c r="CI118" s="19"/>
      <c r="CJ118" s="19"/>
    </row>
    <row r="119" spans="11:88" x14ac:dyDescent="0.2">
      <c r="K119" s="12"/>
      <c r="L119" s="12"/>
      <c r="M119" s="12"/>
      <c r="N119" s="12"/>
      <c r="O119" s="12"/>
      <c r="P119" s="12"/>
      <c r="Q119" s="12"/>
      <c r="R119" s="12"/>
      <c r="S119" s="12"/>
      <c r="T119" s="12"/>
      <c r="U119" s="12"/>
      <c r="V119" s="12"/>
      <c r="W119" s="12"/>
      <c r="X119" s="12"/>
      <c r="CG119" s="18"/>
      <c r="CH119" s="19"/>
      <c r="CI119" s="19"/>
      <c r="CJ119" s="19"/>
    </row>
    <row r="120" spans="11:88" x14ac:dyDescent="0.2">
      <c r="K120" s="12"/>
      <c r="L120" s="12"/>
      <c r="M120" s="12"/>
      <c r="N120" s="12"/>
      <c r="O120" s="12"/>
      <c r="P120" s="12"/>
      <c r="Q120" s="12"/>
      <c r="R120" s="12"/>
      <c r="S120" s="12"/>
      <c r="T120" s="12"/>
      <c r="U120" s="12"/>
      <c r="V120" s="12"/>
      <c r="W120" s="12"/>
      <c r="X120" s="12"/>
      <c r="CG120" s="18"/>
      <c r="CH120" s="19"/>
      <c r="CI120" s="19"/>
      <c r="CJ120" s="19"/>
    </row>
    <row r="121" spans="11:88" x14ac:dyDescent="0.2">
      <c r="K121" s="12"/>
      <c r="L121" s="12"/>
      <c r="M121" s="12"/>
      <c r="N121" s="12"/>
      <c r="O121" s="12"/>
      <c r="P121" s="12"/>
      <c r="Q121" s="12"/>
      <c r="R121" s="12"/>
      <c r="S121" s="12"/>
      <c r="T121" s="12"/>
      <c r="U121" s="12"/>
      <c r="V121" s="12"/>
      <c r="W121" s="12"/>
      <c r="X121" s="12"/>
      <c r="CG121" s="18"/>
      <c r="CH121" s="19"/>
      <c r="CI121" s="19"/>
      <c r="CJ121" s="19"/>
    </row>
    <row r="122" spans="11:88" x14ac:dyDescent="0.2">
      <c r="K122" s="12"/>
      <c r="L122" s="12"/>
      <c r="M122" s="12"/>
      <c r="N122" s="12"/>
      <c r="O122" s="12"/>
      <c r="P122" s="12"/>
      <c r="Q122" s="12"/>
      <c r="R122" s="12"/>
      <c r="S122" s="12"/>
      <c r="T122" s="12"/>
      <c r="U122" s="12"/>
      <c r="V122" s="12"/>
      <c r="W122" s="12"/>
      <c r="X122" s="12"/>
      <c r="CG122" s="18"/>
      <c r="CH122" s="19"/>
      <c r="CI122" s="19"/>
      <c r="CJ122" s="19"/>
    </row>
    <row r="123" spans="11:88" x14ac:dyDescent="0.2">
      <c r="K123" s="12"/>
      <c r="L123" s="12"/>
      <c r="M123" s="12"/>
      <c r="N123" s="12"/>
      <c r="O123" s="12"/>
      <c r="P123" s="12"/>
      <c r="Q123" s="12"/>
      <c r="R123" s="12"/>
      <c r="S123" s="12"/>
      <c r="T123" s="12"/>
      <c r="U123" s="12"/>
      <c r="V123" s="12"/>
      <c r="W123" s="12"/>
      <c r="X123" s="12"/>
      <c r="CG123" s="18"/>
      <c r="CH123" s="19"/>
      <c r="CI123" s="19"/>
      <c r="CJ123" s="19"/>
    </row>
    <row r="124" spans="11:88" x14ac:dyDescent="0.2">
      <c r="K124" s="12"/>
      <c r="L124" s="12"/>
      <c r="M124" s="12"/>
      <c r="N124" s="12"/>
      <c r="O124" s="12"/>
      <c r="P124" s="12"/>
      <c r="Q124" s="12"/>
      <c r="R124" s="12"/>
      <c r="S124" s="12"/>
      <c r="T124" s="12"/>
      <c r="U124" s="12"/>
      <c r="V124" s="12"/>
      <c r="W124" s="12"/>
      <c r="X124" s="12"/>
      <c r="CG124" s="18"/>
      <c r="CH124" s="19"/>
      <c r="CI124" s="19"/>
      <c r="CJ124" s="19"/>
    </row>
    <row r="125" spans="11:88" x14ac:dyDescent="0.2">
      <c r="K125" s="12"/>
      <c r="L125" s="12"/>
      <c r="M125" s="12"/>
      <c r="N125" s="12"/>
      <c r="O125" s="12"/>
      <c r="P125" s="12"/>
      <c r="Q125" s="12"/>
      <c r="R125" s="12"/>
      <c r="S125" s="12"/>
      <c r="T125" s="12"/>
      <c r="U125" s="12"/>
      <c r="V125" s="12"/>
      <c r="W125" s="12"/>
      <c r="X125" s="12"/>
      <c r="CG125" s="18"/>
      <c r="CH125" s="19"/>
      <c r="CI125" s="19"/>
      <c r="CJ125" s="19"/>
    </row>
    <row r="126" spans="11:88" x14ac:dyDescent="0.2">
      <c r="K126" s="12"/>
      <c r="L126" s="12"/>
      <c r="M126" s="12"/>
      <c r="N126" s="12"/>
      <c r="O126" s="12"/>
      <c r="P126" s="12"/>
      <c r="Q126" s="12"/>
      <c r="R126" s="12"/>
      <c r="S126" s="12"/>
      <c r="T126" s="12"/>
      <c r="U126" s="12"/>
      <c r="V126" s="12"/>
      <c r="W126" s="12"/>
      <c r="X126" s="12"/>
      <c r="CG126" s="18"/>
      <c r="CH126" s="19"/>
      <c r="CI126" s="19"/>
      <c r="CJ126" s="19"/>
    </row>
    <row r="127" spans="11:88" x14ac:dyDescent="0.2">
      <c r="K127" s="12"/>
      <c r="L127" s="12"/>
      <c r="M127" s="12"/>
      <c r="N127" s="12"/>
      <c r="O127" s="12"/>
      <c r="P127" s="12"/>
      <c r="Q127" s="12"/>
      <c r="R127" s="12"/>
      <c r="S127" s="12"/>
      <c r="T127" s="12"/>
      <c r="U127" s="12"/>
      <c r="V127" s="12"/>
      <c r="W127" s="12"/>
      <c r="X127" s="12"/>
    </row>
    <row r="128" spans="11:88" x14ac:dyDescent="0.2">
      <c r="K128" s="12"/>
      <c r="L128" s="12"/>
      <c r="M128" s="12"/>
      <c r="N128" s="12"/>
      <c r="O128" s="12"/>
      <c r="P128" s="12"/>
      <c r="Q128" s="12"/>
      <c r="R128" s="12"/>
      <c r="S128" s="12"/>
      <c r="T128" s="12"/>
      <c r="U128" s="12"/>
      <c r="V128" s="12"/>
      <c r="W128" s="12"/>
      <c r="X128" s="12"/>
    </row>
    <row r="129" spans="11:24" x14ac:dyDescent="0.2">
      <c r="K129" s="12"/>
      <c r="L129" s="12"/>
      <c r="M129" s="12"/>
      <c r="N129" s="12"/>
      <c r="O129" s="12"/>
      <c r="P129" s="12"/>
      <c r="Q129" s="12"/>
      <c r="R129" s="12"/>
      <c r="S129" s="12"/>
      <c r="T129" s="12"/>
      <c r="U129" s="12"/>
      <c r="V129" s="12"/>
      <c r="W129" s="12"/>
      <c r="X129" s="12"/>
    </row>
    <row r="130" spans="11:24" x14ac:dyDescent="0.2">
      <c r="K130" s="12"/>
      <c r="L130" s="12"/>
      <c r="M130" s="12"/>
      <c r="N130" s="12"/>
      <c r="O130" s="12"/>
      <c r="P130" s="12"/>
      <c r="Q130" s="12"/>
      <c r="R130" s="12"/>
      <c r="S130" s="12"/>
      <c r="T130" s="12"/>
      <c r="U130" s="12"/>
      <c r="V130" s="12"/>
      <c r="W130" s="12"/>
      <c r="X130" s="12"/>
    </row>
    <row r="131" spans="11:24" x14ac:dyDescent="0.2">
      <c r="K131" s="12"/>
      <c r="L131" s="12"/>
      <c r="M131" s="12"/>
      <c r="N131" s="12"/>
      <c r="O131" s="12"/>
      <c r="P131" s="12"/>
      <c r="Q131" s="12"/>
      <c r="R131" s="12"/>
      <c r="S131" s="12"/>
      <c r="T131" s="12"/>
      <c r="U131" s="12"/>
      <c r="V131" s="12"/>
      <c r="W131" s="12"/>
      <c r="X131" s="12"/>
    </row>
    <row r="132" spans="11:24" x14ac:dyDescent="0.2">
      <c r="K132" s="12"/>
      <c r="L132" s="12"/>
      <c r="M132" s="12"/>
      <c r="N132" s="12"/>
      <c r="O132" s="12"/>
      <c r="P132" s="12"/>
      <c r="Q132" s="12"/>
      <c r="R132" s="12"/>
      <c r="S132" s="12"/>
      <c r="T132" s="12"/>
      <c r="U132" s="12"/>
      <c r="V132" s="12"/>
      <c r="W132" s="12"/>
      <c r="X132" s="12"/>
    </row>
    <row r="133" spans="11:24" x14ac:dyDescent="0.2">
      <c r="K133" s="12"/>
      <c r="L133" s="12"/>
      <c r="M133" s="12"/>
      <c r="N133" s="12"/>
      <c r="O133" s="12"/>
      <c r="P133" s="12"/>
      <c r="Q133" s="12"/>
      <c r="R133" s="12"/>
      <c r="S133" s="12"/>
      <c r="T133" s="12"/>
      <c r="U133" s="12"/>
      <c r="V133" s="12"/>
      <c r="W133" s="12"/>
      <c r="X133" s="12"/>
    </row>
    <row r="134" spans="11:24" x14ac:dyDescent="0.2">
      <c r="K134" s="12"/>
      <c r="L134" s="12"/>
      <c r="M134" s="12"/>
      <c r="N134" s="12"/>
      <c r="O134" s="12"/>
      <c r="P134" s="12"/>
      <c r="Q134" s="12"/>
      <c r="R134" s="12"/>
      <c r="S134" s="12"/>
      <c r="T134" s="12"/>
      <c r="U134" s="12"/>
      <c r="V134" s="12"/>
      <c r="W134" s="12"/>
      <c r="X134" s="12"/>
    </row>
    <row r="135" spans="11:24" x14ac:dyDescent="0.2">
      <c r="K135" s="12"/>
      <c r="L135" s="12"/>
      <c r="M135" s="12"/>
      <c r="N135" s="12"/>
      <c r="O135" s="12"/>
      <c r="P135" s="12"/>
      <c r="Q135" s="12"/>
      <c r="R135" s="12"/>
      <c r="S135" s="12"/>
      <c r="T135" s="12"/>
      <c r="U135" s="12"/>
      <c r="V135" s="12"/>
      <c r="W135" s="12"/>
      <c r="X135" s="12"/>
    </row>
    <row r="136" spans="11:24" x14ac:dyDescent="0.2">
      <c r="K136" s="12"/>
      <c r="L136" s="12"/>
      <c r="M136" s="12"/>
      <c r="N136" s="12"/>
      <c r="O136" s="12"/>
      <c r="P136" s="12"/>
      <c r="Q136" s="12"/>
      <c r="R136" s="12"/>
      <c r="S136" s="12"/>
      <c r="T136" s="12"/>
      <c r="U136" s="12"/>
      <c r="V136" s="12"/>
      <c r="W136" s="12"/>
      <c r="X136" s="12"/>
    </row>
    <row r="137" spans="11:24" x14ac:dyDescent="0.2">
      <c r="K137" s="12"/>
      <c r="L137" s="12"/>
      <c r="M137" s="12"/>
      <c r="N137" s="12"/>
      <c r="O137" s="12"/>
      <c r="P137" s="12"/>
      <c r="Q137" s="12"/>
      <c r="R137" s="12"/>
      <c r="S137" s="12"/>
      <c r="T137" s="12"/>
      <c r="U137" s="12"/>
      <c r="V137" s="12"/>
      <c r="W137" s="12"/>
      <c r="X137" s="12"/>
    </row>
    <row r="138" spans="11:24" x14ac:dyDescent="0.2">
      <c r="K138" s="12"/>
      <c r="L138" s="12"/>
      <c r="M138" s="12"/>
      <c r="N138" s="12"/>
      <c r="O138" s="12"/>
      <c r="P138" s="12"/>
      <c r="Q138" s="12"/>
      <c r="R138" s="12"/>
      <c r="S138" s="12"/>
      <c r="T138" s="12"/>
      <c r="U138" s="12"/>
      <c r="V138" s="12"/>
      <c r="W138" s="12"/>
      <c r="X138" s="12"/>
    </row>
    <row r="139" spans="11:24" x14ac:dyDescent="0.2">
      <c r="K139" s="12"/>
      <c r="L139" s="12"/>
      <c r="M139" s="12"/>
      <c r="N139" s="12"/>
      <c r="O139" s="12"/>
      <c r="P139" s="12"/>
      <c r="Q139" s="12"/>
      <c r="R139" s="12"/>
      <c r="S139" s="12"/>
      <c r="T139" s="12"/>
      <c r="U139" s="12"/>
      <c r="V139" s="12"/>
      <c r="W139" s="12"/>
      <c r="X139" s="12"/>
    </row>
    <row r="140" spans="11:24" x14ac:dyDescent="0.2">
      <c r="K140" s="12"/>
      <c r="L140" s="12"/>
      <c r="M140" s="12"/>
      <c r="N140" s="12"/>
      <c r="O140" s="12"/>
      <c r="P140" s="12"/>
      <c r="Q140" s="12"/>
      <c r="R140" s="12"/>
      <c r="S140" s="12"/>
      <c r="T140" s="12"/>
      <c r="U140" s="12"/>
      <c r="V140" s="12"/>
      <c r="W140" s="12"/>
      <c r="X140" s="12"/>
    </row>
    <row r="141" spans="11:24" x14ac:dyDescent="0.2">
      <c r="K141" s="12"/>
      <c r="L141" s="12"/>
      <c r="M141" s="12"/>
      <c r="N141" s="12"/>
      <c r="O141" s="12"/>
      <c r="P141" s="12"/>
      <c r="Q141" s="12"/>
      <c r="R141" s="12"/>
      <c r="S141" s="12"/>
      <c r="T141" s="12"/>
      <c r="U141" s="12"/>
      <c r="V141" s="12"/>
      <c r="W141" s="12"/>
      <c r="X141" s="12"/>
    </row>
    <row r="142" spans="11:24" x14ac:dyDescent="0.2">
      <c r="K142" s="12"/>
      <c r="L142" s="12"/>
      <c r="M142" s="12"/>
      <c r="N142" s="12"/>
      <c r="O142" s="12"/>
      <c r="P142" s="12"/>
      <c r="Q142" s="12"/>
      <c r="R142" s="12"/>
      <c r="S142" s="12"/>
      <c r="T142" s="12"/>
      <c r="U142" s="12"/>
      <c r="V142" s="12"/>
      <c r="W142" s="12"/>
      <c r="X142" s="12"/>
    </row>
    <row r="143" spans="11:24" x14ac:dyDescent="0.2">
      <c r="K143" s="12"/>
      <c r="L143" s="12"/>
      <c r="M143" s="12"/>
      <c r="N143" s="12"/>
      <c r="O143" s="12"/>
      <c r="P143" s="12"/>
      <c r="Q143" s="12"/>
      <c r="R143" s="12"/>
      <c r="S143" s="12"/>
      <c r="T143" s="12"/>
      <c r="U143" s="12"/>
      <c r="V143" s="12"/>
      <c r="W143" s="12"/>
      <c r="X143" s="12"/>
    </row>
    <row r="144" spans="11:24" x14ac:dyDescent="0.2">
      <c r="K144" s="12"/>
      <c r="L144" s="12"/>
      <c r="M144" s="12"/>
      <c r="N144" s="12"/>
      <c r="O144" s="12"/>
      <c r="P144" s="12"/>
      <c r="Q144" s="12"/>
      <c r="R144" s="12"/>
      <c r="S144" s="12"/>
      <c r="T144" s="12"/>
      <c r="U144" s="12"/>
      <c r="V144" s="12"/>
      <c r="W144" s="12"/>
      <c r="X144" s="12"/>
    </row>
  </sheetData>
  <sheetProtection algorithmName="SHA-512" hashValue="hPZvYM4Dg7pnizvv57NPGJKm9g8z7Barocey6RQJqVcDQMsxx2rRqihmFyBo+9YaU9eEQX5w1xiphuUz6jyfhQ==" saltValue="iCYY8Ubyde/yoR75OP/7Mw==" spinCount="100000" sheet="1" objects="1" scenarios="1"/>
  <mergeCells count="92">
    <mergeCell ref="A9:A11"/>
    <mergeCell ref="C9:C11"/>
    <mergeCell ref="D9:D11"/>
    <mergeCell ref="E9:E11"/>
    <mergeCell ref="J9:J11"/>
    <mergeCell ref="H10:H11"/>
    <mergeCell ref="G9:G11"/>
    <mergeCell ref="B1:H1"/>
    <mergeCell ref="CG11:CH11"/>
    <mergeCell ref="AW9:AW11"/>
    <mergeCell ref="AX9:AX11"/>
    <mergeCell ref="AR9:AR11"/>
    <mergeCell ref="AS9:AS11"/>
    <mergeCell ref="AT9:AT11"/>
    <mergeCell ref="AU9:AU11"/>
    <mergeCell ref="AV9:AV11"/>
    <mergeCell ref="F9:F11"/>
    <mergeCell ref="B9:B11"/>
    <mergeCell ref="P9:P11"/>
    <mergeCell ref="I9:I11"/>
    <mergeCell ref="B3:C3"/>
    <mergeCell ref="F3:G3"/>
    <mergeCell ref="I3:J3"/>
    <mergeCell ref="F5:J5"/>
    <mergeCell ref="M1:R5"/>
    <mergeCell ref="CA6:CB6"/>
    <mergeCell ref="CA9:CA11"/>
    <mergeCell ref="CB9:CB11"/>
    <mergeCell ref="BX9:BX11"/>
    <mergeCell ref="BY9:BY11"/>
    <mergeCell ref="BZ9:BZ11"/>
    <mergeCell ref="BS9:BS11"/>
    <mergeCell ref="BW5:BZ5"/>
    <mergeCell ref="BR5:BV5"/>
    <mergeCell ref="BM5:BQ5"/>
    <mergeCell ref="BH5:BL5"/>
    <mergeCell ref="L9:L11"/>
    <mergeCell ref="AQ9:AQ11"/>
    <mergeCell ref="T10:T11"/>
    <mergeCell ref="W10:W11"/>
    <mergeCell ref="X10:X11"/>
    <mergeCell ref="Y10:Y11"/>
    <mergeCell ref="Z10:Z11"/>
    <mergeCell ref="M9:M11"/>
    <mergeCell ref="N9:N11"/>
    <mergeCell ref="O9:O11"/>
    <mergeCell ref="Q10:Q11"/>
    <mergeCell ref="R10:R11"/>
    <mergeCell ref="Z9:AE9"/>
    <mergeCell ref="AA10:AE10"/>
    <mergeCell ref="R9:Y9"/>
    <mergeCell ref="U10:U11"/>
    <mergeCell ref="V10:V11"/>
    <mergeCell ref="S10:S11"/>
    <mergeCell ref="CC9:CC11"/>
    <mergeCell ref="BH9:BH11"/>
    <mergeCell ref="BI9:BI11"/>
    <mergeCell ref="BJ9:BJ11"/>
    <mergeCell ref="BK9:BK11"/>
    <mergeCell ref="BL9:BL11"/>
    <mergeCell ref="BM9:BM11"/>
    <mergeCell ref="BN9:BN11"/>
    <mergeCell ref="BO9:BO11"/>
    <mergeCell ref="BP9:BP11"/>
    <mergeCell ref="BQ9:BQ11"/>
    <mergeCell ref="BR9:BR11"/>
    <mergeCell ref="BT9:BT11"/>
    <mergeCell ref="BU9:BU11"/>
    <mergeCell ref="BV9:BV11"/>
    <mergeCell ref="BW9:BW11"/>
    <mergeCell ref="AX5:BB5"/>
    <mergeCell ref="BC5:BG5"/>
    <mergeCell ref="BF9:BF11"/>
    <mergeCell ref="BB9:BB11"/>
    <mergeCell ref="BC9:BC11"/>
    <mergeCell ref="BD9:BD11"/>
    <mergeCell ref="BE9:BE11"/>
    <mergeCell ref="BG9:BG11"/>
    <mergeCell ref="AZ9:AZ11"/>
    <mergeCell ref="BA9:BA11"/>
    <mergeCell ref="AO9:AO11"/>
    <mergeCell ref="AF10:AF11"/>
    <mergeCell ref="AG10:AG11"/>
    <mergeCell ref="AH10:AH11"/>
    <mergeCell ref="AQ5:AU5"/>
    <mergeCell ref="AI10:AI11"/>
    <mergeCell ref="AJ10:AJ11"/>
    <mergeCell ref="AK10:AK11"/>
    <mergeCell ref="AM9:AM11"/>
    <mergeCell ref="AN9:AN11"/>
    <mergeCell ref="AL10:AL11"/>
    <mergeCell ref="AF9:AL9"/>
  </mergeCells>
  <phoneticPr fontId="0" type="noConversion"/>
  <conditionalFormatting sqref="B12:B111">
    <cfRule type="cellIs" dxfId="37" priority="135" stopIfTrue="1" operator="equal">
      <formula>"ok"</formula>
    </cfRule>
    <cfRule type="cellIs" dxfId="36" priority="136" stopIfTrue="1" operator="equal">
      <formula>"Error"</formula>
    </cfRule>
  </conditionalFormatting>
  <conditionalFormatting sqref="BA12:BD111 AQ12:AT111 AX12:AY111">
    <cfRule type="cellIs" dxfId="35" priority="121" stopIfTrue="1" operator="equal">
      <formula>"ok"</formula>
    </cfRule>
    <cfRule type="cellIs" dxfId="34" priority="122" stopIfTrue="1" operator="equal">
      <formula>""</formula>
    </cfRule>
  </conditionalFormatting>
  <conditionalFormatting sqref="I3">
    <cfRule type="cellIs" dxfId="33" priority="97" stopIfTrue="1" operator="equal">
      <formula>"Error"</formula>
    </cfRule>
    <cfRule type="cellIs" dxfId="32" priority="99" stopIfTrue="1" operator="equal">
      <formula>"OK"</formula>
    </cfRule>
  </conditionalFormatting>
  <conditionalFormatting sqref="E3">
    <cfRule type="cellIs" dxfId="31" priority="95" stopIfTrue="1" operator="equal">
      <formula>"Error"</formula>
    </cfRule>
    <cfRule type="cellIs" dxfId="30" priority="96" stopIfTrue="1" operator="equal">
      <formula>"OK"</formula>
    </cfRule>
  </conditionalFormatting>
  <conditionalFormatting sqref="AW12:AW111">
    <cfRule type="cellIs" dxfId="29" priority="49" stopIfTrue="1" operator="equal">
      <formula>"ok"</formula>
    </cfRule>
    <cfRule type="cellIs" dxfId="28" priority="50" stopIfTrue="1" operator="equal">
      <formula>""</formula>
    </cfRule>
  </conditionalFormatting>
  <conditionalFormatting sqref="AU12:AV111">
    <cfRule type="cellIs" dxfId="27" priority="47" stopIfTrue="1" operator="equal">
      <formula>"ok"</formula>
    </cfRule>
    <cfRule type="cellIs" dxfId="26" priority="48" stopIfTrue="1" operator="equal">
      <formula>""</formula>
    </cfRule>
  </conditionalFormatting>
  <conditionalFormatting sqref="AZ12:AZ111">
    <cfRule type="cellIs" dxfId="25" priority="45" stopIfTrue="1" operator="equal">
      <formula>"ok"</formula>
    </cfRule>
    <cfRule type="cellIs" dxfId="24" priority="46" stopIfTrue="1" operator="equal">
      <formula>""</formula>
    </cfRule>
  </conditionalFormatting>
  <conditionalFormatting sqref="BE12:BE111">
    <cfRule type="cellIs" dxfId="23" priority="43" stopIfTrue="1" operator="equal">
      <formula>"ok"</formula>
    </cfRule>
    <cfRule type="cellIs" dxfId="22" priority="44" stopIfTrue="1" operator="equal">
      <formula>""</formula>
    </cfRule>
  </conditionalFormatting>
  <conditionalFormatting sqref="BF12:BH111">
    <cfRule type="cellIs" dxfId="21" priority="41" stopIfTrue="1" operator="equal">
      <formula>"ok"</formula>
    </cfRule>
    <cfRule type="cellIs" dxfId="20" priority="42" stopIfTrue="1" operator="equal">
      <formula>""</formula>
    </cfRule>
  </conditionalFormatting>
  <conditionalFormatting sqref="BO12:BS111">
    <cfRule type="cellIs" dxfId="19" priority="25" stopIfTrue="1" operator="equal">
      <formula>"ok"</formula>
    </cfRule>
    <cfRule type="cellIs" dxfId="18" priority="26" stopIfTrue="1" operator="equal">
      <formula>""</formula>
    </cfRule>
  </conditionalFormatting>
  <conditionalFormatting sqref="CA12:CC111">
    <cfRule type="cellIs" dxfId="17" priority="21" stopIfTrue="1" operator="equal">
      <formula>"ok"</formula>
    </cfRule>
    <cfRule type="cellIs" dxfId="16" priority="22" stopIfTrue="1" operator="equal">
      <formula>""</formula>
    </cfRule>
  </conditionalFormatting>
  <conditionalFormatting sqref="BT12:BT111">
    <cfRule type="cellIs" dxfId="15" priority="17" stopIfTrue="1" operator="equal">
      <formula>"ok"</formula>
    </cfRule>
    <cfRule type="cellIs" dxfId="14" priority="18" stopIfTrue="1" operator="equal">
      <formula>""</formula>
    </cfRule>
  </conditionalFormatting>
  <conditionalFormatting sqref="BW12:BZ111">
    <cfRule type="cellIs" dxfId="13" priority="13" stopIfTrue="1" operator="equal">
      <formula>"ok"</formula>
    </cfRule>
    <cfRule type="cellIs" dxfId="12" priority="14" stopIfTrue="1" operator="equal">
      <formula>""</formula>
    </cfRule>
  </conditionalFormatting>
  <conditionalFormatting sqref="BM12:BN111">
    <cfRule type="cellIs" dxfId="11" priority="3" stopIfTrue="1" operator="equal">
      <formula>"ok"</formula>
    </cfRule>
    <cfRule type="cellIs" dxfId="10" priority="4" stopIfTrue="1" operator="equal">
      <formula>""</formula>
    </cfRule>
  </conditionalFormatting>
  <conditionalFormatting sqref="BI12:BJ111">
    <cfRule type="cellIs" dxfId="9" priority="9" stopIfTrue="1" operator="equal">
      <formula>"ok"</formula>
    </cfRule>
    <cfRule type="cellIs" dxfId="8" priority="10" stopIfTrue="1" operator="equal">
      <formula>""</formula>
    </cfRule>
  </conditionalFormatting>
  <conditionalFormatting sqref="BK12:BK111">
    <cfRule type="cellIs" dxfId="7" priority="7" stopIfTrue="1" operator="equal">
      <formula>"ok"</formula>
    </cfRule>
    <cfRule type="cellIs" dxfId="6" priority="8" stopIfTrue="1" operator="equal">
      <formula>""</formula>
    </cfRule>
  </conditionalFormatting>
  <conditionalFormatting sqref="BL12:BL111">
    <cfRule type="cellIs" dxfId="5" priority="5" stopIfTrue="1" operator="equal">
      <formula>"ok"</formula>
    </cfRule>
    <cfRule type="cellIs" dxfId="4" priority="6" stopIfTrue="1" operator="equal">
      <formula>""</formula>
    </cfRule>
  </conditionalFormatting>
  <conditionalFormatting sqref="BU12:BV111">
    <cfRule type="cellIs" dxfId="3" priority="1" stopIfTrue="1" operator="equal">
      <formula>"ok"</formula>
    </cfRule>
    <cfRule type="cellIs" dxfId="2" priority="2" stopIfTrue="1" operator="equal">
      <formula>""</formula>
    </cfRule>
  </conditionalFormatting>
  <conditionalFormatting sqref="C12:AO111">
    <cfRule type="expression" dxfId="1" priority="65" stopIfTrue="1">
      <formula>AQ12="ok"</formula>
    </cfRule>
    <cfRule type="expression" dxfId="0" priority="66" stopIfTrue="1">
      <formula>AQ12=""</formula>
    </cfRule>
  </conditionalFormatting>
  <dataValidations xWindow="426" yWindow="420" count="77">
    <dataValidation allowBlank="1" showInputMessage="1" showErrorMessage="1" promptTitle="Manufacturer" prompt="Enter the Manufacturer name in the cells below._x000a__x000a__x000a__x000a_" sqref="C9:C10" xr:uid="{00000000-0002-0000-0100-000000000000}"/>
    <dataValidation allowBlank="1" showInputMessage="1" promptTitle="Brand Name(s)" prompt="Enter the Brand Name(s) in the cells below._x000a__x000a_" sqref="E9:E10" xr:uid="{00000000-0002-0000-0100-000001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xr:uid="{00000000-0002-0000-0100-000002000000}"/>
    <dataValidation allowBlank="1" prompt="_x000a__x000a_" sqref="K11 B12:B111" xr:uid="{00000000-0002-0000-0100-000003000000}"/>
    <dataValidation allowBlank="1" showInputMessage="1" promptTitle="Basic Model Number" prompt="Enter the Basic Model Number in the cells below._x000a__x000a_" sqref="F9:F10" xr:uid="{00000000-0002-0000-0100-000004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M10" xr:uid="{00000000-0002-0000-0100-000005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N10" xr:uid="{00000000-0002-0000-0100-000006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O10" xr:uid="{00000000-0002-0000-0100-000007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P10" xr:uid="{00000000-0002-0000-0100-000008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xr:uid="{00000000-0002-0000-0100-000009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A000000}"/>
    <dataValidation errorStyle="information" allowBlank="1" showErrorMessage="1" errorTitle="Manufacturer" error="Please enter the name of the Manufacturer._x000a__x000a_Click &quot;OK&quot; to accept your entry or &quot;Cancel&quot; to try again._x000a_" prompt="_x000a_" sqref="C12:C111" xr:uid="{00000000-0002-0000-0100-00000B000000}"/>
    <dataValidation errorStyle="information" allowBlank="1" showErrorMessage="1" errorTitle="Brand Name(s)" error="Please enter the Brand name._x000a__x000a_Click &quot;OK&quot; to accept your entry or &quot;Cancel&quot; to try again._x000a_" prompt="_x000a_" sqref="E12:E111" xr:uid="{00000000-0002-0000-0100-00000C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P12:P111 N12:N111" xr:uid="{00000000-0002-0000-0100-00000D000000}">
      <formula1>IF(ISNUMBER(N12),IF(ISBLANK(M12)=TRUE,FALSE,IF(M12="yes",IF(N12&lt;1,FALSE,TRUE),IF(M12="y",IF(N12&lt;1,FALSE,TRUE),FALSE))),FALSE)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2:O111" xr:uid="{00000000-0002-0000-0100-00000E000000}">
      <formula1>IF(O12="yes",TRUE,IF(O12="y",TRUE,IF(O12="no",TRUE,IF(O12="n",TRUE,FALSE))))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2:M111" xr:uid="{00000000-0002-0000-0100-00000F000000}">
      <formula1>IF(M12="yes",TRUE,IF(M12="y",TRUE,IF(M12="no",TRUE,IF(M12="n",TRUE,FALSE))))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2:F111" xr:uid="{00000000-0002-0000-0100-000010000000}"/>
    <dataValidation operator="greaterThanOrEqual" allowBlank="1" error="_x000a_" prompt="_x000a_" sqref="K12:K111" xr:uid="{00000000-0002-0000-0100-000011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I9:I11" xr:uid="{00000000-0002-0000-0100-000012000000}"/>
    <dataValidation allowBlank="1" showInputMessage="1" promptTitle="Sample Size" prompt="Enter the sample size (number of units tested) in the cells below.  The entry should be an integer greater than zero._x000a__x000a_" sqref="L9:L11" xr:uid="{00000000-0002-0000-0100-000013000000}"/>
    <dataValidation allowBlank="1" sqref="AO9:AO11 D9:D11 Q9" xr:uid="{00000000-0002-0000-0100-000014000000}"/>
    <dataValidation allowBlank="1" showInputMessage="1" promptTitle="Product Group Code" prompt="Enter an integer between 1 and 6 in the cells below._x000a__x000a_See the Product Group Codes worksheet for details on product group codes._x000a__x000a__x000a__x000a_" sqref="J9:J11" xr:uid="{00000000-0002-0000-0100-000015000000}"/>
    <dataValidation allowBlank="1" showInputMessage="1" sqref="D12:D111" xr:uid="{00000000-0002-0000-0100-000016000000}"/>
    <dataValidation allowBlank="1" showInputMessage="1" showErrorMessage="1" promptTitle="Default Run Time Setting" prompt="For DPPPs distributed with freeze protection controls enabled, enter the default run time setting (in minutes) in the cells below. This should be a decimal number greater than zero._x000a__x000a__x000a__x000a_" sqref="AC11" xr:uid="{00000000-0002-0000-0100-000017000000}"/>
    <dataValidation allowBlank="1" showInputMessage="1" promptTitle="Freeze Protection Enabled?" prompt="For DPPPs distributed with freeze protection, answer whether the freeze protection is shipped enabled or disabled. Enter &quot;E&quot; if enabled or &quot;D&quot; if disabled in the cells below._x000a__x000a__x000a__x000a_" sqref="AA11" xr:uid="{00000000-0002-0000-0100-000018000000}"/>
    <dataValidation allowBlank="1" showInputMessage="1" showErrorMessage="1" promptTitle="Default Air Temperature Setting" prompt="For DPPPs distributed with freeze protection controls enabled, enter the default dry-bulb air temperature setting (in degrees F) in the cells below. This should be a decimal number greater than zero._x000a__x000a__x000a__x000a_" sqref="AB11" xr:uid="{00000000-0002-0000-0100-000019000000}"/>
    <dataValidation allowBlank="1" showInputMessage="1" showErrorMessage="1" promptTitle="Default Motor Speed" prompt="For DPPPs distributed with freeze protection controls enabled, enter the default motor speed (in rpm) in the cells below. This should be a decimal number greater than zero._x000a__x000a__x000a__x000a_" sqref="AD11" xr:uid="{00000000-0002-0000-0100-00001A000000}"/>
    <dataValidation sqref="AO12:AO111" xr:uid="{00000000-0002-0000-0100-00001B000000}"/>
    <dataValidation allowBlank="1" showInputMessage="1" promptTitle="Maximum Run-Time" prompt="Enter the maximum run-time (in hours) of the pool pump control with which the integral cartridge-filter or sand-filter pump is distributed in commerce in the cells below. This should be a decimal number greater than zero._x000a__x000a__x000a__x000a__x000a_" sqref="Q10:Q11" xr:uid="{00000000-0002-0000-0100-00001C000000}"/>
    <dataValidation type="custom" allowBlank="1" showErrorMessage="1" errorTitle="Product Group Code" error="Entry should be an integer between 1 and 6._x000a__x000a_See the Product Group Code worksheet for details on product group codes._x000a__x000a_Click &quot;Retry&quot; to re-enter the Product Group Code._x000a_" sqref="J12:J111" xr:uid="{00000000-0002-0000-0100-00001D000000}">
      <formula1>IF(J12=INT(J12),IF(J12&gt;0,IF(J12&lt;=$CH$13,TRUE,FALSE)))</formula1>
    </dataValidation>
    <dataValidation allowBlank="1" showErrorMessage="1" prompt="_x000a__x000a__x000a_" sqref="AM9:AM11" xr:uid="{00000000-0002-0000-0100-00001E000000}"/>
    <dataValidation allowBlank="1" showErrorMessage="1" prompt="_x000a__x000a_" sqref="AN9:AN11" xr:uid="{00000000-0002-0000-0100-00001F000000}"/>
    <dataValidation operator="greaterThan" sqref="AM12:AN111" xr:uid="{00000000-0002-0000-0100-000020000000}"/>
    <dataValidation allowBlank="1" showInputMessage="1" promptTitle="Weighted Energy Factor (WEF)" prompt="Enter the Weighted Energy Factor (WEF) in kilogallons per kilowatt-hour (kgal/kWh) in the cells below. This should be a decimal number greater than zero._x000a__x000a__x000a__x000a__x000a__x000a__x000a_" sqref="R10:R11" xr:uid="{00000000-0002-0000-0100-000021000000}"/>
    <dataValidation allowBlank="1" showInputMessage="1" promptTitle="Hydraulic Horsepower" prompt="Enter the Rated Hydraulic Horsepower in horsepower (hp) in the cells below. This should be a decimal number greater than zero._x000a__x000a__x000a__x000a_" sqref="S10:S11" xr:uid="{00000000-0002-0000-0100-000022000000}"/>
    <dataValidation allowBlank="1" showInputMessage="1" showErrorMessage="1" promptTitle="Speed Configuration" prompt="In the cells below, enter one of the following for the speed configuration for which the pump is being rated:_x000a_SS for single-speed,_x000a_TS for two-speed,_x000a_MS for multi-speed, or_x000a_VS for variable-speed._x000a__x000a__x000a__x000a_" sqref="T10:T11" xr:uid="{00000000-0002-0000-0100-000023000000}"/>
    <dataValidation type="custom" operator="greaterThanOrEqual" showErrorMessage="1" errorTitle="Maximum Run-Time" error="Either:_x000a__x000a_- the Product Group Code has not been entered,_x000a_- the model is not an integral cartridge-filter or sand-filter pool pump, or_x000a_- the entry is not a number greater than zero._x000a_" prompt="_x000a__x000a_" sqref="Q12:Q111" xr:uid="{00000000-0002-0000-0100-000024000000}">
      <formula1>IF(OR(J12=5,J12=6),IF(AND(Q12&gt;0,ISNUMBER(Q12)),TRUE,FALSE),FALSE)</formula1>
    </dataValidation>
    <dataValidation type="custom" operator="greaterThanOrEqual" showErrorMessage="1" errorTitle="Weighted Energy Factor (WEF)" error="Either:_x000a__x000a_- the Product Group Code has not been entered,_x000a_- the model is not subject to the test methods prescribed in Section 431.464(b), or_x000a_- the entry is not a number greater than zero._x000a_" prompt="_x000a__x000a_" sqref="R12:R111" xr:uid="{00000000-0002-0000-0100-000025000000}">
      <formula1>IF(OR(J12=1,J12=2,J12=3,J12=4),IF(AND(R12&gt;0,ISNUMBER(R12)),TRUE,FALSE),FALSE)</formula1>
    </dataValidation>
    <dataValidation type="custom" operator="greaterThan" showErrorMessage="1" errorTitle="Hydraulic Horsepower" error="Either:_x000a__x000a_- the Product Group Code has not been entered,_x000a_- the model is not subject to the test methods prescribed in Section 431.464(b), or_x000a_- the entry is not a number greater than zero._x000a_" sqref="S12:S111" xr:uid="{00000000-0002-0000-0100-000026000000}">
      <formula1>IF(OR($J12=1,$J12=2,$J12=3,$J12=4),IF(AND(S12&gt;0,ISNUMBER(S12)),TRUE,FALSE),FALSE)</formula1>
    </dataValidation>
    <dataValidation type="custom" operator="greaterThan" showErrorMessage="1" errorTitle="Speed Configuration" error="Either:_x000a__x000a_- there is no Pr Gr Code,_x000a_- the model is not subject to the test methods prescribed in Sec 431.464(b), or_x000a_- the entry is not one of SS for single-speed, TS for two-speed, MS for multi-speed or VS for variable speed._x000a_" sqref="T12:T111" xr:uid="{00000000-0002-0000-0100-000027000000}">
      <formula1>IF(OR($J12=1,$J12=2,$J12=3,$J12=4),IF(OR($T12="SS",$T12="TS",$T12="MS",$T12="VS"),TRUE,FALSE),FALSE)</formula1>
    </dataValidation>
    <dataValidation allowBlank="1" showInputMessage="1" showErrorMessage="1" promptTitle="True Power Factor at Hi Load Pt" prompt="Enter the True Power Factor at the High Load Point, as specified in Table 1 of appendix B or C to subpart Y of part 431, as applicable, in the cells below. This should be a decimal number greater than zero._x000a__x000a__x000a__x000a_" sqref="U10:U11" xr:uid="{00000000-0002-0000-0100-000028000000}"/>
    <dataValidation type="custom" operator="greaterThanOrEqual" showErrorMessage="1" errorTitle="True Power Factor at Hi Load Pt" error="Either:_x000a__x000a_- the Product Group Code has not been entered,_x000a_- the model is not subject to the test methods prescribed in Section 431.464(b), or_x000a_- the entry is not a number greater than zero._x000a_" prompt="_x000a__x000a_" sqref="U12:U111" xr:uid="{00000000-0002-0000-0100-000029000000}">
      <formula1>IF(OR($J12=1,$J12=2,$J12=3,$J12=4),IF(AND(U12&gt;0,ISNUMBER(U12)),TRUE,FALSE),FALSE)</formula1>
    </dataValidation>
    <dataValidation allowBlank="1" showInputMessage="1" showErrorMessage="1" promptTitle="True Power Factor at Lo Load Pt" prompt="Enter the True Power Factor at the Low Load Point, as specified in Table 1 of appendix B or C to subpart Y of part 431, as applicable, in the cells below. This should be a decimal number greater than zero._x000a__x000a__x000a__x000a_" sqref="V10:V11" xr:uid="{00000000-0002-0000-0100-00002A000000}"/>
    <dataValidation type="custom" operator="greaterThanOrEqual" showErrorMessage="1" errorTitle="True Power Factor at Lo Load Pt" error="Either:_x000a__x000a_- the Product Group Code has not been entered,_x000a_- the True Power Factor at Low Load Point is not applicable for this model, or_x000a_- the entry is not a number greater than zero._x000a_" prompt="_x000a__x000a_" sqref="V12:V111" xr:uid="{00000000-0002-0000-0100-00002B000000}">
      <formula1>IF(AND(OR($J12=1,$J12=2,$J12=3),OR($T12="TS",$T12="MS",$T12="VS")),IF(AND(V12&gt;0,ISNUMBER(V12)),TRUE,FALSE),FALSE)</formula1>
    </dataValidation>
    <dataValidation allowBlank="1" showInputMessage="1" showErrorMessage="1" promptTitle="Nominal Motor Horsepower" prompt="Enter the Dedicated-Purpose Pool Pump Nominal Motor Horsepower in horsepower (hp) in the cells below. This should be a decimal number greater than zero._x000a__x000a__x000a__x000a_" sqref="W10:W11" xr:uid="{00000000-0002-0000-0100-00002C000000}"/>
    <dataValidation allowBlank="1" showInputMessage="1" promptTitle="Total Horsepower" prompt="Enter the Dedicated-Purpose Pool Pump Motor Total Horsepower in horsepower (hp) in the cells below. This should be a decimal number greater than zero._x000a__x000a__x000a__x000a_" sqref="X10:X11" xr:uid="{00000000-0002-0000-0100-00002D000000}"/>
    <dataValidation type="custom" showErrorMessage="1" errorTitle="Total Horsepower" error="Either:_x000a__x000a_- the Product Group Code has not been entered,_x000a_- the model is not subject to the test methods prescribed in Section 431.464(b), or_x000a_- the entry is not a number greater than zero._x000a_" sqref="X12:X111" xr:uid="{00000000-0002-0000-0100-00002E000000}">
      <formula1>IF(OR($J12=1,$J12=2,$J12=3,$J12=4),IF(AND(X12&gt;0,ISNUMBER(X12)),TRUE,FALSE),FALSE)</formula1>
    </dataValidation>
    <dataValidation type="custom" operator="greaterThanOrEqual" showErrorMessage="1" errorTitle="Nominal Motor Horsepower" error="Either:_x000a__x000a_- the Product Group Code has not been entered,_x000a_- the model is not subject to the test methods prescribed in Section 431.464(b), or_x000a_- the entry is not a number greater than zero._x000a_" prompt="_x000a__x000a_" sqref="W12:W111" xr:uid="{00000000-0002-0000-0100-00002F000000}">
      <formula1>IF(OR($J12=1,$J12=2,$J12=3,$J12=4),IF(AND(W12&gt;0,ISNUMBER(W12)),TRUE,FALSE),FALSE)</formula1>
    </dataValidation>
    <dataValidation allowBlank="1" showInputMessage="1" showErrorMessage="1" promptTitle="Service Factor" prompt="Enter the Dedicated-Purpose Pool Pump Service Factor (dimensionless) in the cells below. This should be a decimal number greater than zero._x000a__x000a__x000a__x000a_" sqref="Y10:Y11" xr:uid="{00000000-0002-0000-0100-000030000000}"/>
    <dataValidation type="custom" operator="greaterThan" showErrorMessage="1" errorTitle="Service Factor" error="Either:_x000a__x000a_- the Product Group Code has not been entered,_x000a_- the model is not subject to the test methods prescribed in Section 431.464(b), or_x000a_- the entry is not a number greater than zero._x000a_" sqref="Y12:Y111" xr:uid="{00000000-0002-0000-0100-000031000000}">
      <formula1>IF(OR($J12=1,$J12=2,$J12=3,$J12=4),IF(AND(Y12&gt;0,ISNUMBER(Y12)),TRUE,FALSE),FALSE)</formula1>
    </dataValidation>
    <dataValidation allowBlank="1" showInputMessage="1" promptTitle="Maximum Head" prompt="Enter the Maximum Head (in feet) which is based on the mean of the units in the tested sample in the cells below. This should be a decimal number greater than zero._x000a__x000a__x000a__x000a_" sqref="Z10:Z11" xr:uid="{00000000-0002-0000-0100-000032000000}"/>
    <dataValidation type="custom" operator="greaterThan" showErrorMessage="1" errorTitle="Maximum Head" error="Either:_x000a__x000a_- the Product Group Code has not been entered,_x000a_- the Maximum Head is not applicable for this model, or_x000a_- the entry is not a number greater than zero._x000a_" sqref="Z12:Z111" xr:uid="{00000000-0002-0000-0100-000033000000}">
      <formula1>IF(OR($J12=1,$J12=2,$J12=3),IF(AND(Z12&gt;0,ISNUMBER(Z12)),TRUE,FALSE),FALSE)</formula1>
    </dataValidation>
    <dataValidation allowBlank="1" showInputMessage="1" showErrorMessage="1" promptTitle="NSF/ANSI 50-2015 Certified?" prompt="For Self-Priming Pool Filter Pumps, answer if the pump was certified with NSF/ANSI 50-2015 (incorpor'd by reference, see Section 429.4) as self-priming?_x000a__x000a_An affirmative answer can be either 'yes' or 'y' and a negative answer can be either 'no' or 'n'._x000a__x000a__x000a__x000a_" sqref="AF10:AF11" xr:uid="{00000000-0002-0000-0100-000034000000}"/>
    <dataValidation type="custom" operator="greaterThan" showErrorMessage="1" errorTitle="NSF/ANSI 50-2015 Certified?" error="Either:_x000a__x000a_- the Product Group Code is not entered,_x000a_- the pump is not self-priming, or_x000a_- the entry is not 'yes', 'y', 'no', or 'n'._x000a_" sqref="AF12:AF111" xr:uid="{00000000-0002-0000-0100-000035000000}">
      <formula1>IF(OR($J12=1,$J12=2),IF(OR(AF12="Y",AF12="Yes",AF12="N",AF12="No"),TRUE,FALSE),FALSE)</formula1>
    </dataValidation>
    <dataValidation allowBlank="1" promptTitle="Included Storage Tank &gt;=10 Gal?" sqref="AA10:AE10" xr:uid="{00000000-0002-0000-0100-000036000000}"/>
    <dataValidation type="custom" operator="greaterThan" showErrorMessage="1" errorTitle="Freeze Protection Enabled?" error="Either:_x000a__x000a_- the Product Group Code has not been entered,_x000a_- the model is not subject to the test methods prescribed in Section 431.464(b), or_x000a_- the entry is not one of 'E' or 'D'._x000a_" sqref="AA12:AA111" xr:uid="{00000000-0002-0000-0100-000037000000}">
      <formula1>IF(ISBLANK($J12)=TRUE,FALSE,IF(OR($J12=1,$J12=2,$J12=3,$J12=4),IF(OR(AA12="E",AA12="D"),TRUE,FALSE),FALSE))</formula1>
    </dataValidation>
    <dataValidation type="custom" operator="greaterThan" showErrorMessage="1" errorTitle="Default Air Temperature Setting" error="Either:_x000a__x000a_- the entry in the &quot;Shipped Enabled or Disabled&quot; column is not 'E',_x000a_- the model is not subject to the test methods prescribed in Section 431.464(b), or_x000a_- the entry is not a number greater than zero._x000a_" sqref="AB12:AB111" xr:uid="{00000000-0002-0000-0100-000038000000}">
      <formula1>IF(AND($AA12="E",OR($J12=1,$J12=2,$J12=3,$J12=4)),IF(AND(AB12&gt;0,ISNUMBER(AB12)),TRUE,FALSE),FALSE)</formula1>
    </dataValidation>
    <dataValidation type="custom" operator="greaterThan" showErrorMessage="1" errorTitle="Default Run Time Setting" error="Either:_x000a__x000a_- the entry in the &quot;Shipped Enabled or Disabled&quot; column is not 'E',_x000a_- the model is not subject to the test methods prescribed in Section 431.464(b), or_x000a_- the entry is not a number greater than zero._x000a_" sqref="AC12:AC111" xr:uid="{00000000-0002-0000-0100-000039000000}">
      <formula1>IF(AND($AA12="E",OR($J12=1,$J12=2,$J12=3,$J12=4)),IF(AND(AC12&gt;0,ISNUMBER(AC12)),TRUE,FALSE),FALSE)</formula1>
    </dataValidation>
    <dataValidation allowBlank="1" showInputMessage="1" showErrorMessage="1" promptTitle="Default Motor Speed" prompt="For DPPPs distributed with freeze protection controls enabled, answer whether the default motor speed is more than 1/2 of the maximum available speed. _x000a__x000a_An affirmative answer can be either 'yes' or 'y' and a negative answer can be either 'no' or 'n'._x000a__x000a__x000a__x000a_" sqref="AE11" xr:uid="{00000000-0002-0000-0100-00003A000000}"/>
    <dataValidation type="custom" operator="greaterThan" showErrorMessage="1" errorTitle="Default Motor Speed" error="Either:_x000a__x000a_- the entry in the &quot;Shipped Enabled or Disabled&quot; column is not 'E',_x000a_- the model is not subject to the test methods prescribed in Section 431.464(b), or_x000a_- the entry is not 'yes', 'y', 'no', or 'n'._x000a_" sqref="AE12:AE111" xr:uid="{00000000-0002-0000-0100-00003B000000}">
      <formula1>IF(AND($AA12="E",OR($J12=1,$J12=2,$J12=3,$J12=4)),IF(OR(AE12="yes",AE12="y",AE12="no",AE12="n"),TRUE,FALSE),FALSE)</formula1>
    </dataValidation>
    <dataValidation type="custom" operator="greaterThan" showErrorMessage="1" errorTitle="Default Motor Speed" error="Either:_x000a__x000a_- the entry in the &quot;Shipped Enabled or Disabled&quot; column is not 'E',_x000a_- the model is not subject to the test methods prescribed in Section 431.464(b), or_x000a_- the entry is not a number greater than zero._x000a_" sqref="AD12:AD111" xr:uid="{00000000-0002-0000-0100-00003C000000}">
      <formula1>IF(AND($AA12="E",OR($J12=1,$J12=2,$J12=3,$J12=4)),IF(AND(AD12&gt;0,ISNUMBER(AD12)),TRUE,FALSE),FALSE)</formula1>
    </dataValidation>
    <dataValidation allowBlank="1" showInputMessage="1" showErrorMessage="1" promptTitle="Vertical Lift" prompt="For self-priming pool filter pumps that are not certified with NSF/ANSI 50-2015 as self-priming, enter the vertical lift (in feet) in the cells below. This should be a decimal number greater than zero._x000a__x000a__x000a__x000a_" sqref="AG10:AG11" xr:uid="{00000000-0002-0000-0100-00003D000000}"/>
    <dataValidation type="custom" operator="greaterThan" showErrorMessage="1" errorTitle="Vertical Lift" error="Either:_x000a__x000a_- the answer to the question whether the pump was certified as self-priming is not 'no' or 'n' or_x000a_- the entry is not a number greater than zero._x000a__x000a_" sqref="AG12:AG111" xr:uid="{00000000-0002-0000-0100-00003E000000}">
      <formula1>IF(AND(OR($AF12="No",$AF12="N"),OR($J12=1,$J12=2)),IF(AND(AG12&gt;0,ISNUMBER(AG12)),TRUE,FALSE),FALSE)</formula1>
    </dataValidation>
    <dataValidation allowBlank="1" showInputMessage="1" promptTitle="True Priming Time" prompt="For self-priming pool filter pumps that are not certified with NSF/ANSI 50-2015 as self-priming, enter the true priming time (in minutes) for the DPPP model in the cells below. This should be a decimal number greater than zero._x000a__x000a__x000a__x000a_" sqref="AH10:AH11" xr:uid="{00000000-0002-0000-0100-00003F000000}"/>
    <dataValidation type="custom" operator="greaterThan" showErrorMessage="1" errorTitle="True Priming Time" error="Either:_x000a__x000a_- the answer to the question whether the pump was certified as self-priming is not 'no' or 'n' or_x000a_- the entry is not a number greater than zero._x000a_" sqref="AH12:AH111" xr:uid="{00000000-0002-0000-0100-000040000000}">
      <formula1>IF(AND(OR($AF12="No",$AF12="N"),OR($J12=1,$J12=2)),IF(AND(AH12&gt;0,ISNUMBER(AH12)),TRUE,FALSE),FALSE)</formula1>
    </dataValidation>
    <dataValidation allowBlank="1" showInputMessage="1" promptTitle="Driver Power Input - High Load" prompt="It is optional to enter the calculated driver power at the high load point, in horsepower (hp), in the cells below. This should be a decimal number greater than zero._x000a__x000a__x000a__x000a_" sqref="AI10:AI11" xr:uid="{00000000-0002-0000-0100-000041000000}"/>
    <dataValidation type="custom" operator="greaterThan" showErrorMessage="1" errorTitle="Driver Power Input - High Load" error="Either:_x000a__x000a_- the Product Group Code has not been entered,_x000a_- the model is not subject to the test methods prescribed in Section 431.464(b), or_x000a_- the entry is not a number greater than zero._x000a_" sqref="AI12:AI111" xr:uid="{00000000-0002-0000-0100-000042000000}">
      <formula1>IF(ISBLANK($J12)=TRUE,FALSE,IF(OR($J12=1,$J12=2,$J12=3,$J12=4),IF(AND(AI12&gt;0,ISNUMBER(AI12)),TRUE,FALSE),FALSE))</formula1>
    </dataValidation>
    <dataValidation allowBlank="1" showInputMessage="1" promptTitle="Driver Power Input - Low Load" prompt="If applicable, it is optional to enter the calculated driver power at the low load point, in horsepower (hp), in the cells below. This should be a decimal number greater than zero._x000a__x000a__x000a__x000a_" sqref="AJ10:AJ11" xr:uid="{00000000-0002-0000-0100-000043000000}"/>
    <dataValidation allowBlank="1" showInputMessage="1" promptTitle="Driver Flow Rate - High Load" prompt="It is optional to enter the calculated driver flow rate at the high load point, in gallons per minute (gpm), in the cells below. This should be a decimal number greater than zero._x000a__x000a__x000a__x000a_" sqref="AK10:AK11" xr:uid="{00000000-0002-0000-0100-000044000000}"/>
    <dataValidation type="custom" operator="greaterThan" showErrorMessage="1" errorTitle="Driver Flow Rate - High Load" error="Either:_x000a__x000a_- the Product Group Code has not been entered,_x000a_- the model is not subject to the test methods prescribed in Section 431.464(b), or_x000a_- the entry is not a number greater than zero._x000a_" sqref="AK12:AK111" xr:uid="{00000000-0002-0000-0100-000045000000}">
      <formula1>IF(ISBLANK($J12)=TRUE,FALSE,IF(OR($J12=1,$J12=2,$J12=3,$J12=4),IF(AND(AK12&gt;0,ISNUMBER(AK12)),TRUE,FALSE),FALSE))</formula1>
    </dataValidation>
    <dataValidation allowBlank="1" showInputMessage="1" showErrorMessage="1" promptTitle="Driver Flow Rate - Low Load" prompt="If applicable, it is optional to enter the calculated driver flow rate at the low load point, in gallons per minute (gpm), in the cells below. This should be a decimal number greater than zero._x000a__x000a__x000a__x000a__x000a__x000a_" sqref="AL10:AL11" xr:uid="{00000000-0002-0000-0100-000046000000}"/>
    <dataValidation type="custom" operator="greaterThan" showErrorMessage="1" errorTitle="Driver Power Input - Low Load" error="Either:_x000a__x000a_- the Product Group Code has not been entered,_x000a_- the entry in the Speed Configuration column is not one of 'TS', 'MS' or 'VS', or_x000a_- the entry is not a number greater than zero._x000a_" sqref="AJ12:AJ111" xr:uid="{00000000-0002-0000-0100-000047000000}">
      <formula1>IF(ISBLANK($J12)=TRUE,FALSE,IF(AND(OR($T12="TS",$T12="MS",$T12="VS"),OR($J12=1,$J12=2,$J12=3)),IF(AND(AJ12&gt;0,ISNUMBER(AJ12)),TRUE,FALSE),FALSE))</formula1>
    </dataValidation>
    <dataValidation type="custom" operator="greaterThan" showErrorMessage="1" errorTitle="Uniform Energy Factor" error="Either:_x000a__x000a_- the Product Group Code has not been entered,_x000a_- the Product Group Code is not 1, 2 or 3,_x000a_- the entry in the Speed Configuration column is not one of 'TS', 'MS' or 'VS', or_x000a_- the entry is not a number &gt; zero._x000a_" sqref="AL12:AL111" xr:uid="{00000000-0002-0000-0100-000048000000}">
      <formula1>IF(ISBLANK($J12)=TRUE,FALSE,IF(AND(OR($T12="TS",$T12="MS",$T12="VS"),OR($J12=1,$J12=2,$J12=3)),IF(AND(AL12&gt;0,ISNUMBER(AL12)),TRUE,FALSE),FALSE))</formula1>
    </dataValidation>
    <dataValidation type="whole" operator="greaterThan" showErrorMessage="1" errorTitle="Sample Size" error="The sample size (number of units tested) should be an integer greater than zero._x000a__x000a_Click &quot;Retry&quot; to reenter the sample size._x000a_" prompt="_x000a__x000a_" sqref="L12:L111" xr:uid="{00000000-0002-0000-0100-000049000000}">
      <formula1>0</formula1>
    </dataValidation>
    <dataValidation allowBlank="1" showInputMessage="1" promptTitle="Individual Model Number" prompt="Enter the Individual Model Number covered by the Basic Model in the cells below._x000a__x000a__x000a__x000a_" sqref="G9:G11" xr:uid="{00000000-0002-0000-0100-00004A000000}"/>
    <dataValidation allowBlank="1" showErrorMessage="1" errorTitle="Individual Model Number" error="Please enter the Individual Model Number covered by the Basic Model._x000a__x000a_Click &quot;OK&quot; to accept your entry or &quot;Cancel&quot; to try again._x000a_" prompt="_x000a_" sqref="G12:G111" xr:uid="{00000000-0002-0000-0100-00004B000000}"/>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2:I111" xr:uid="{00000000-0002-0000-0100-00004C000000}">
      <formula1>IF(OR(I12="n",I12="c",I12="e",I12="d",I12="f"),TRUE,FALSE)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4"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showGridLines="0" workbookViewId="0">
      <selection activeCell="A2" sqref="A2"/>
    </sheetView>
  </sheetViews>
  <sheetFormatPr defaultRowHeight="12.75" x14ac:dyDescent="0.2"/>
  <cols>
    <col min="1" max="1" width="9.140625" style="22"/>
    <col min="2" max="2" width="31.140625" style="22" customWidth="1"/>
    <col min="3" max="3" width="23" style="207" customWidth="1"/>
    <col min="4" max="4" width="10.85546875" style="207" customWidth="1"/>
    <col min="5" max="16384" width="9.140625" style="22"/>
  </cols>
  <sheetData>
    <row r="1" spans="1:4" x14ac:dyDescent="0.2">
      <c r="A1" s="21" t="s">
        <v>25</v>
      </c>
    </row>
    <row r="3" spans="1:4" s="23" customFormat="1" ht="38.25" x14ac:dyDescent="0.2">
      <c r="A3" s="204" t="s">
        <v>26</v>
      </c>
      <c r="B3" s="204" t="s">
        <v>74</v>
      </c>
      <c r="C3" s="205" t="s">
        <v>75</v>
      </c>
      <c r="D3" s="205" t="s">
        <v>84</v>
      </c>
    </row>
    <row r="4" spans="1:4" s="210" customFormat="1" ht="20.100000000000001" customHeight="1" x14ac:dyDescent="0.2">
      <c r="A4" s="206">
        <v>1</v>
      </c>
      <c r="B4" s="208" t="s">
        <v>76</v>
      </c>
      <c r="C4" s="209" t="s">
        <v>85</v>
      </c>
      <c r="D4" s="209" t="s">
        <v>77</v>
      </c>
    </row>
    <row r="5" spans="1:4" s="210" customFormat="1" ht="20.100000000000001" customHeight="1" x14ac:dyDescent="0.2">
      <c r="A5" s="206">
        <v>2</v>
      </c>
      <c r="B5" s="208" t="s">
        <v>76</v>
      </c>
      <c r="C5" s="209" t="s">
        <v>86</v>
      </c>
      <c r="D5" s="209" t="s">
        <v>77</v>
      </c>
    </row>
    <row r="6" spans="1:4" s="210" customFormat="1" ht="20.100000000000001" customHeight="1" x14ac:dyDescent="0.2">
      <c r="A6" s="206">
        <v>3</v>
      </c>
      <c r="B6" s="208" t="s">
        <v>78</v>
      </c>
      <c r="C6" s="209" t="s">
        <v>87</v>
      </c>
      <c r="D6" s="211" t="s">
        <v>79</v>
      </c>
    </row>
    <row r="7" spans="1:4" s="210" customFormat="1" ht="20.100000000000001" customHeight="1" x14ac:dyDescent="0.2">
      <c r="A7" s="206">
        <v>4</v>
      </c>
      <c r="B7" s="208" t="s">
        <v>80</v>
      </c>
      <c r="C7" s="209" t="s">
        <v>79</v>
      </c>
      <c r="D7" s="209" t="s">
        <v>79</v>
      </c>
    </row>
    <row r="8" spans="1:4" s="210" customFormat="1" ht="20.100000000000001" customHeight="1" x14ac:dyDescent="0.2">
      <c r="A8" s="212">
        <v>5</v>
      </c>
      <c r="B8" s="208" t="s">
        <v>81</v>
      </c>
      <c r="C8" s="213" t="s">
        <v>82</v>
      </c>
      <c r="D8" s="213" t="s">
        <v>82</v>
      </c>
    </row>
    <row r="9" spans="1:4" s="210" customFormat="1" ht="20.100000000000001" customHeight="1" x14ac:dyDescent="0.2">
      <c r="A9" s="212">
        <v>6</v>
      </c>
      <c r="B9" s="208" t="s">
        <v>83</v>
      </c>
      <c r="C9" s="213" t="s">
        <v>82</v>
      </c>
      <c r="D9" s="213" t="s">
        <v>82</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2014-09-18T19:20:56Z</cp:lastPrinted>
  <dcterms:created xsi:type="dcterms:W3CDTF">2007-08-23T20:46:35Z</dcterms:created>
  <dcterms:modified xsi:type="dcterms:W3CDTF">2022-08-11T21:42:02Z</dcterms:modified>
</cp:coreProperties>
</file>