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2.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mc:AlternateContent xmlns:mc="http://schemas.openxmlformats.org/markup-compatibility/2006">
    <mc:Choice Requires="x15">
      <x15ac:absPath xmlns:x15ac="http://schemas.microsoft.com/office/spreadsheetml/2010/11/ac" url="C:\Users\bem43\Documents\Doxcelerate\CCMS\OIRA 2021\3. OIRA Date Updated\"/>
    </mc:Choice>
  </mc:AlternateContent>
  <xr:revisionPtr revIDLastSave="0" documentId="8_{9F24F86E-014C-468C-99A8-0502C25E6C4F}" xr6:coauthVersionLast="47" xr6:coauthVersionMax="47" xr10:uidLastSave="{00000000-0000-0000-0000-000000000000}"/>
  <workbookProtection workbookPassword="E076" lockStructure="1"/>
  <bookViews>
    <workbookView xWindow="-120" yWindow="-120" windowWidth="29040" windowHeight="15990" xr2:uid="{00000000-000D-0000-FFFF-FFFF00000000}"/>
  </bookViews>
  <sheets>
    <sheet name="Certification" sheetId="6" r:id="rId1"/>
    <sheet name="Branding CC#" sheetId="4" r:id="rId2"/>
    <sheet name="Input" sheetId="1" r:id="rId3"/>
  </sheets>
  <definedNames>
    <definedName name="INPUT">Input!$C$10:$G$109</definedName>
    <definedName name="No_of_Columns">Input!$R$10</definedName>
    <definedName name="No_of_Product_Classes">Input!$S$11</definedName>
    <definedName name="_xlnm.Print_Area" localSheetId="1">'Branding CC#'!$A:$I</definedName>
    <definedName name="_xlnm.Print_Area" localSheetId="2">Input!$A:$H</definedName>
    <definedName name="_xlnm.Print_Titles" localSheetId="2">Input!$9:$9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26" i="6" l="1"/>
  <c r="E26" i="6"/>
  <c r="D11" i="6"/>
  <c r="K11" i="6"/>
  <c r="K20" i="6"/>
  <c r="K19" i="6"/>
  <c r="K18" i="6"/>
  <c r="K17" i="6"/>
  <c r="K16" i="6"/>
  <c r="E20" i="6"/>
  <c r="E19" i="6"/>
  <c r="E18" i="6"/>
  <c r="E17" i="6"/>
  <c r="E16" i="6"/>
  <c r="N46" i="4" l="1"/>
  <c r="O46" i="4"/>
  <c r="N47" i="4"/>
  <c r="O47" i="4"/>
  <c r="N48" i="4"/>
  <c r="O48" i="4"/>
  <c r="N49" i="4"/>
  <c r="O49" i="4"/>
  <c r="O45" i="4"/>
  <c r="N45" i="4"/>
  <c r="K11" i="1" l="1"/>
  <c r="K12" i="1"/>
  <c r="K13" i="1"/>
  <c r="K14" i="1"/>
  <c r="K15" i="1"/>
  <c r="K16" i="1"/>
  <c r="K17" i="1"/>
  <c r="K18" i="1"/>
  <c r="K19" i="1"/>
  <c r="K20" i="1"/>
  <c r="K21" i="1"/>
  <c r="K22" i="1"/>
  <c r="K23" i="1"/>
  <c r="K24" i="1"/>
  <c r="K25" i="1"/>
  <c r="K26" i="1"/>
  <c r="K27" i="1"/>
  <c r="K28" i="1"/>
  <c r="K29" i="1"/>
  <c r="K30" i="1"/>
  <c r="K31" i="1"/>
  <c r="K32" i="1"/>
  <c r="K33" i="1"/>
  <c r="K34" i="1"/>
  <c r="K35" i="1"/>
  <c r="K36" i="1"/>
  <c r="K37" i="1"/>
  <c r="K38" i="1"/>
  <c r="K39" i="1"/>
  <c r="K40" i="1"/>
  <c r="K41" i="1"/>
  <c r="K42" i="1"/>
  <c r="K43" i="1"/>
  <c r="K44" i="1"/>
  <c r="K45" i="1"/>
  <c r="K46" i="1"/>
  <c r="K47" i="1"/>
  <c r="K48" i="1"/>
  <c r="K49" i="1"/>
  <c r="K50" i="1"/>
  <c r="K51" i="1"/>
  <c r="K52" i="1"/>
  <c r="K53" i="1"/>
  <c r="K54" i="1"/>
  <c r="K55" i="1"/>
  <c r="K56" i="1"/>
  <c r="K57" i="1"/>
  <c r="K58" i="1"/>
  <c r="K59" i="1"/>
  <c r="K60" i="1"/>
  <c r="K61" i="1"/>
  <c r="K62" i="1"/>
  <c r="K63" i="1"/>
  <c r="K64" i="1"/>
  <c r="K65" i="1"/>
  <c r="K66" i="1"/>
  <c r="K67" i="1"/>
  <c r="K68" i="1"/>
  <c r="K69" i="1"/>
  <c r="K70" i="1"/>
  <c r="K71" i="1"/>
  <c r="K72" i="1"/>
  <c r="K73" i="1"/>
  <c r="K74" i="1"/>
  <c r="K75" i="1"/>
  <c r="K76" i="1"/>
  <c r="K77" i="1"/>
  <c r="K78" i="1"/>
  <c r="K79" i="1"/>
  <c r="K80" i="1"/>
  <c r="K81" i="1"/>
  <c r="K82" i="1"/>
  <c r="K83" i="1"/>
  <c r="K84" i="1"/>
  <c r="K85" i="1"/>
  <c r="K86" i="1"/>
  <c r="K87" i="1"/>
  <c r="K88" i="1"/>
  <c r="K89" i="1"/>
  <c r="K90" i="1"/>
  <c r="K91" i="1"/>
  <c r="K92" i="1"/>
  <c r="K93" i="1"/>
  <c r="K94" i="1"/>
  <c r="K95" i="1"/>
  <c r="K96" i="1"/>
  <c r="K97" i="1"/>
  <c r="K98" i="1"/>
  <c r="K99" i="1"/>
  <c r="K100" i="1"/>
  <c r="K101" i="1"/>
  <c r="K102" i="1"/>
  <c r="K103" i="1"/>
  <c r="K104" i="1"/>
  <c r="K105" i="1"/>
  <c r="K106" i="1"/>
  <c r="K107" i="1"/>
  <c r="K108" i="1"/>
  <c r="K109" i="1"/>
  <c r="K10" i="1"/>
  <c r="B24" i="6"/>
  <c r="M45" i="4" l="1"/>
  <c r="M46" i="4"/>
  <c r="M47" i="4"/>
  <c r="M48" i="4"/>
  <c r="M49" i="4"/>
  <c r="L46" i="4"/>
  <c r="L47" i="4"/>
  <c r="G47" i="4" s="1"/>
  <c r="P47" i="4" s="1"/>
  <c r="L48" i="4"/>
  <c r="L49" i="4"/>
  <c r="L45" i="4"/>
  <c r="J38" i="4"/>
  <c r="J37" i="4"/>
  <c r="J36" i="4"/>
  <c r="J35" i="4"/>
  <c r="J34" i="4"/>
  <c r="J30" i="4"/>
  <c r="J29" i="4"/>
  <c r="J28" i="4"/>
  <c r="J27" i="4"/>
  <c r="J26" i="4"/>
  <c r="J17" i="4"/>
  <c r="J18" i="4"/>
  <c r="J19" i="4"/>
  <c r="J20" i="4"/>
  <c r="J16" i="4"/>
  <c r="J12" i="4"/>
  <c r="G49" i="4" l="1"/>
  <c r="P49" i="4" s="1"/>
  <c r="G45" i="4"/>
  <c r="P45" i="4" s="1"/>
  <c r="G48" i="4"/>
  <c r="P48" i="4" s="1"/>
  <c r="E26" i="4"/>
  <c r="L26" i="4" s="1"/>
  <c r="D12" i="4"/>
  <c r="L12" i="4" s="1"/>
  <c r="G46" i="4"/>
  <c r="P46" i="4" s="1"/>
  <c r="E16" i="4"/>
  <c r="L16" i="4" s="1"/>
  <c r="C6" i="4"/>
  <c r="I2" i="4" l="1"/>
  <c r="C1" i="4"/>
  <c r="I1" i="4"/>
  <c r="K3" i="6"/>
  <c r="A4" i="6"/>
  <c r="A2" i="4" s="1"/>
  <c r="A3" i="6"/>
  <c r="A1" i="4" s="1"/>
  <c r="O11" i="1"/>
  <c r="O12" i="1"/>
  <c r="O13" i="1"/>
  <c r="O14" i="1"/>
  <c r="O15" i="1"/>
  <c r="O16" i="1"/>
  <c r="O17" i="1"/>
  <c r="O18" i="1"/>
  <c r="O19" i="1"/>
  <c r="O20" i="1"/>
  <c r="O21" i="1"/>
  <c r="O22" i="1"/>
  <c r="O23" i="1"/>
  <c r="O24" i="1"/>
  <c r="O25" i="1"/>
  <c r="O26" i="1"/>
  <c r="O27" i="1"/>
  <c r="O28" i="1"/>
  <c r="O29" i="1"/>
  <c r="O30" i="1"/>
  <c r="O31" i="1"/>
  <c r="O32" i="1"/>
  <c r="O33" i="1"/>
  <c r="O34" i="1"/>
  <c r="O35" i="1"/>
  <c r="O36" i="1"/>
  <c r="O37" i="1"/>
  <c r="O38" i="1"/>
  <c r="O39" i="1"/>
  <c r="O40" i="1"/>
  <c r="O41" i="1"/>
  <c r="O42" i="1"/>
  <c r="O43" i="1"/>
  <c r="O44" i="1"/>
  <c r="O45" i="1"/>
  <c r="O46" i="1"/>
  <c r="O47" i="1"/>
  <c r="O48" i="1"/>
  <c r="O49" i="1"/>
  <c r="O50" i="1"/>
  <c r="O51" i="1"/>
  <c r="O52" i="1"/>
  <c r="O53" i="1"/>
  <c r="O54" i="1"/>
  <c r="O55" i="1"/>
  <c r="O56" i="1"/>
  <c r="O57" i="1"/>
  <c r="O58" i="1"/>
  <c r="O59" i="1"/>
  <c r="O60" i="1"/>
  <c r="O61" i="1"/>
  <c r="O62" i="1"/>
  <c r="O63" i="1"/>
  <c r="O64" i="1"/>
  <c r="O65" i="1"/>
  <c r="O66" i="1"/>
  <c r="O67" i="1"/>
  <c r="O68" i="1"/>
  <c r="O69" i="1"/>
  <c r="O70" i="1"/>
  <c r="O71" i="1"/>
  <c r="O72" i="1"/>
  <c r="O73" i="1"/>
  <c r="O74" i="1"/>
  <c r="O75" i="1"/>
  <c r="O76" i="1"/>
  <c r="O77" i="1"/>
  <c r="O78" i="1"/>
  <c r="O79" i="1"/>
  <c r="O80" i="1"/>
  <c r="O81" i="1"/>
  <c r="O82" i="1"/>
  <c r="O83" i="1"/>
  <c r="O84" i="1"/>
  <c r="O85" i="1"/>
  <c r="O86" i="1"/>
  <c r="O87" i="1"/>
  <c r="O88" i="1"/>
  <c r="O89" i="1"/>
  <c r="O90" i="1"/>
  <c r="O91" i="1"/>
  <c r="O92" i="1"/>
  <c r="O93" i="1"/>
  <c r="O94" i="1"/>
  <c r="O95" i="1"/>
  <c r="O96" i="1"/>
  <c r="O97" i="1"/>
  <c r="O98" i="1"/>
  <c r="O99" i="1"/>
  <c r="O100" i="1"/>
  <c r="O101" i="1"/>
  <c r="O102" i="1"/>
  <c r="O103" i="1"/>
  <c r="O104" i="1"/>
  <c r="O105" i="1"/>
  <c r="O106" i="1"/>
  <c r="O107" i="1"/>
  <c r="O108" i="1"/>
  <c r="O109" i="1"/>
  <c r="O10" i="1"/>
  <c r="O9" i="1"/>
  <c r="N9" i="1"/>
  <c r="M9" i="1"/>
  <c r="L9" i="1"/>
  <c r="K9" i="1"/>
  <c r="J9" i="1"/>
  <c r="H1" i="1"/>
  <c r="B1" i="1"/>
  <c r="O3" i="6"/>
  <c r="N3" i="6"/>
  <c r="N5" i="6" s="1"/>
  <c r="A2" i="1" l="1"/>
  <c r="A1" i="1"/>
  <c r="O5" i="6"/>
  <c r="J11" i="1"/>
  <c r="J12" i="1"/>
  <c r="J13" i="1"/>
  <c r="J14" i="1"/>
  <c r="J15" i="1"/>
  <c r="J16" i="1"/>
  <c r="J17" i="1"/>
  <c r="J18" i="1"/>
  <c r="J19" i="1"/>
  <c r="J20" i="1"/>
  <c r="J21" i="1"/>
  <c r="J22" i="1"/>
  <c r="J23" i="1"/>
  <c r="J24" i="1"/>
  <c r="J25" i="1"/>
  <c r="J26" i="1"/>
  <c r="J27" i="1"/>
  <c r="J28" i="1"/>
  <c r="J29" i="1"/>
  <c r="J30" i="1"/>
  <c r="J31" i="1"/>
  <c r="J32" i="1"/>
  <c r="J33" i="1"/>
  <c r="J34" i="1"/>
  <c r="J35" i="1"/>
  <c r="J36" i="1"/>
  <c r="J37" i="1"/>
  <c r="J38" i="1"/>
  <c r="J39" i="1"/>
  <c r="J40" i="1"/>
  <c r="J41" i="1"/>
  <c r="J42" i="1"/>
  <c r="J43" i="1"/>
  <c r="J44" i="1"/>
  <c r="J45" i="1"/>
  <c r="J46" i="1"/>
  <c r="J47" i="1"/>
  <c r="J48" i="1"/>
  <c r="J49" i="1"/>
  <c r="J50" i="1"/>
  <c r="J51" i="1"/>
  <c r="J52" i="1"/>
  <c r="J53" i="1"/>
  <c r="J54" i="1"/>
  <c r="J55" i="1"/>
  <c r="J56" i="1"/>
  <c r="J57" i="1"/>
  <c r="J58" i="1"/>
  <c r="J59" i="1"/>
  <c r="J60" i="1"/>
  <c r="J61" i="1"/>
  <c r="J62" i="1"/>
  <c r="J63" i="1"/>
  <c r="J64" i="1"/>
  <c r="J65" i="1"/>
  <c r="J66" i="1"/>
  <c r="J67" i="1"/>
  <c r="J68" i="1"/>
  <c r="J69" i="1"/>
  <c r="J70" i="1"/>
  <c r="J71" i="1"/>
  <c r="J72" i="1"/>
  <c r="J73" i="1"/>
  <c r="J74" i="1"/>
  <c r="J75" i="1"/>
  <c r="J76" i="1"/>
  <c r="J77" i="1"/>
  <c r="J78" i="1"/>
  <c r="J79" i="1"/>
  <c r="J80" i="1"/>
  <c r="J81" i="1"/>
  <c r="J82" i="1"/>
  <c r="J83" i="1"/>
  <c r="J84" i="1"/>
  <c r="J85" i="1"/>
  <c r="J86" i="1"/>
  <c r="J87" i="1"/>
  <c r="J88" i="1"/>
  <c r="J89" i="1"/>
  <c r="J90" i="1"/>
  <c r="J91" i="1"/>
  <c r="J92" i="1"/>
  <c r="J93" i="1"/>
  <c r="J94" i="1"/>
  <c r="J95" i="1"/>
  <c r="J96" i="1"/>
  <c r="J97" i="1"/>
  <c r="J98" i="1"/>
  <c r="J99" i="1"/>
  <c r="J100" i="1"/>
  <c r="J101" i="1"/>
  <c r="J102" i="1"/>
  <c r="J103" i="1"/>
  <c r="J104" i="1"/>
  <c r="J105" i="1"/>
  <c r="J106" i="1"/>
  <c r="J107" i="1"/>
  <c r="J108" i="1"/>
  <c r="J109" i="1"/>
  <c r="J10" i="1"/>
  <c r="L10" i="1"/>
  <c r="M10" i="1"/>
  <c r="N10" i="1"/>
  <c r="L11" i="1"/>
  <c r="M11" i="1"/>
  <c r="N11" i="1"/>
  <c r="L12" i="1"/>
  <c r="M12" i="1"/>
  <c r="N12" i="1"/>
  <c r="L13" i="1"/>
  <c r="M13" i="1"/>
  <c r="N13" i="1"/>
  <c r="L14" i="1"/>
  <c r="M14" i="1"/>
  <c r="N14" i="1"/>
  <c r="L15" i="1"/>
  <c r="M15" i="1"/>
  <c r="N15" i="1"/>
  <c r="L16" i="1"/>
  <c r="M16" i="1"/>
  <c r="N16" i="1"/>
  <c r="L17" i="1"/>
  <c r="M17" i="1"/>
  <c r="N17" i="1"/>
  <c r="L18" i="1"/>
  <c r="M18" i="1"/>
  <c r="N18" i="1"/>
  <c r="L19" i="1"/>
  <c r="M19" i="1"/>
  <c r="N19" i="1"/>
  <c r="L20" i="1"/>
  <c r="M20" i="1"/>
  <c r="N20" i="1"/>
  <c r="L21" i="1"/>
  <c r="M21" i="1"/>
  <c r="N21" i="1"/>
  <c r="L22" i="1"/>
  <c r="M22" i="1"/>
  <c r="N22" i="1"/>
  <c r="L23" i="1"/>
  <c r="M23" i="1"/>
  <c r="N23" i="1"/>
  <c r="L24" i="1"/>
  <c r="M24" i="1"/>
  <c r="N24" i="1"/>
  <c r="L25" i="1"/>
  <c r="M25" i="1"/>
  <c r="N25" i="1"/>
  <c r="L26" i="1"/>
  <c r="M26" i="1"/>
  <c r="N26" i="1"/>
  <c r="L27" i="1"/>
  <c r="M27" i="1"/>
  <c r="N27" i="1"/>
  <c r="L28" i="1"/>
  <c r="M28" i="1"/>
  <c r="N28" i="1"/>
  <c r="L29" i="1"/>
  <c r="M29" i="1"/>
  <c r="N29" i="1"/>
  <c r="L30" i="1"/>
  <c r="M30" i="1"/>
  <c r="N30" i="1"/>
  <c r="L31" i="1"/>
  <c r="M31" i="1"/>
  <c r="N31" i="1"/>
  <c r="L32" i="1"/>
  <c r="M32" i="1"/>
  <c r="N32" i="1"/>
  <c r="L33" i="1"/>
  <c r="M33" i="1"/>
  <c r="N33" i="1"/>
  <c r="L34" i="1"/>
  <c r="M34" i="1"/>
  <c r="N34" i="1"/>
  <c r="L35" i="1"/>
  <c r="M35" i="1"/>
  <c r="N35" i="1"/>
  <c r="L36" i="1"/>
  <c r="M36" i="1"/>
  <c r="N36" i="1"/>
  <c r="L37" i="1"/>
  <c r="M37" i="1"/>
  <c r="N37" i="1"/>
  <c r="L38" i="1"/>
  <c r="M38" i="1"/>
  <c r="N38" i="1"/>
  <c r="L39" i="1"/>
  <c r="M39" i="1"/>
  <c r="N39" i="1"/>
  <c r="L40" i="1"/>
  <c r="M40" i="1"/>
  <c r="N40" i="1"/>
  <c r="L41" i="1"/>
  <c r="M41" i="1"/>
  <c r="N41" i="1"/>
  <c r="L42" i="1"/>
  <c r="M42" i="1"/>
  <c r="N42" i="1"/>
  <c r="L43" i="1"/>
  <c r="M43" i="1"/>
  <c r="N43" i="1"/>
  <c r="L44" i="1"/>
  <c r="M44" i="1"/>
  <c r="N44" i="1"/>
  <c r="L45" i="1"/>
  <c r="M45" i="1"/>
  <c r="N45" i="1"/>
  <c r="L46" i="1"/>
  <c r="M46" i="1"/>
  <c r="N46" i="1"/>
  <c r="L47" i="1"/>
  <c r="M47" i="1"/>
  <c r="N47" i="1"/>
  <c r="L48" i="1"/>
  <c r="M48" i="1"/>
  <c r="N48" i="1"/>
  <c r="L49" i="1"/>
  <c r="M49" i="1"/>
  <c r="N49" i="1"/>
  <c r="L50" i="1"/>
  <c r="M50" i="1"/>
  <c r="N50" i="1"/>
  <c r="L51" i="1"/>
  <c r="M51" i="1"/>
  <c r="N51" i="1"/>
  <c r="L52" i="1"/>
  <c r="M52" i="1"/>
  <c r="N52" i="1"/>
  <c r="L53" i="1"/>
  <c r="M53" i="1"/>
  <c r="N53" i="1"/>
  <c r="L54" i="1"/>
  <c r="M54" i="1"/>
  <c r="N54" i="1"/>
  <c r="L55" i="1"/>
  <c r="M55" i="1"/>
  <c r="N55" i="1"/>
  <c r="L56" i="1"/>
  <c r="M56" i="1"/>
  <c r="N56" i="1"/>
  <c r="L57" i="1"/>
  <c r="M57" i="1"/>
  <c r="N57" i="1"/>
  <c r="L58" i="1"/>
  <c r="M58" i="1"/>
  <c r="N58" i="1"/>
  <c r="L59" i="1"/>
  <c r="M59" i="1"/>
  <c r="N59" i="1"/>
  <c r="L60" i="1"/>
  <c r="M60" i="1"/>
  <c r="N60" i="1"/>
  <c r="L61" i="1"/>
  <c r="M61" i="1"/>
  <c r="N61" i="1"/>
  <c r="L62" i="1"/>
  <c r="M62" i="1"/>
  <c r="N62" i="1"/>
  <c r="L63" i="1"/>
  <c r="M63" i="1"/>
  <c r="N63" i="1"/>
  <c r="L64" i="1"/>
  <c r="M64" i="1"/>
  <c r="N64" i="1"/>
  <c r="L65" i="1"/>
  <c r="M65" i="1"/>
  <c r="N65" i="1"/>
  <c r="L66" i="1"/>
  <c r="M66" i="1"/>
  <c r="N66" i="1"/>
  <c r="L67" i="1"/>
  <c r="M67" i="1"/>
  <c r="N67" i="1"/>
  <c r="L68" i="1"/>
  <c r="M68" i="1"/>
  <c r="N68" i="1"/>
  <c r="L69" i="1"/>
  <c r="M69" i="1"/>
  <c r="N69" i="1"/>
  <c r="L70" i="1"/>
  <c r="M70" i="1"/>
  <c r="N70" i="1"/>
  <c r="L71" i="1"/>
  <c r="M71" i="1"/>
  <c r="N71" i="1"/>
  <c r="L72" i="1"/>
  <c r="M72" i="1"/>
  <c r="N72" i="1"/>
  <c r="L73" i="1"/>
  <c r="M73" i="1"/>
  <c r="N73" i="1"/>
  <c r="L74" i="1"/>
  <c r="M74" i="1"/>
  <c r="N74" i="1"/>
  <c r="L75" i="1"/>
  <c r="M75" i="1"/>
  <c r="N75" i="1"/>
  <c r="L76" i="1"/>
  <c r="M76" i="1"/>
  <c r="N76" i="1"/>
  <c r="L77" i="1"/>
  <c r="M77" i="1"/>
  <c r="N77" i="1"/>
  <c r="L78" i="1"/>
  <c r="M78" i="1"/>
  <c r="N78" i="1"/>
  <c r="L79" i="1"/>
  <c r="M79" i="1"/>
  <c r="N79" i="1"/>
  <c r="L80" i="1"/>
  <c r="M80" i="1"/>
  <c r="N80" i="1"/>
  <c r="L81" i="1"/>
  <c r="M81" i="1"/>
  <c r="N81" i="1"/>
  <c r="L82" i="1"/>
  <c r="M82" i="1"/>
  <c r="N82" i="1"/>
  <c r="L83" i="1"/>
  <c r="M83" i="1"/>
  <c r="N83" i="1"/>
  <c r="L84" i="1"/>
  <c r="M84" i="1"/>
  <c r="N84" i="1"/>
  <c r="L85" i="1"/>
  <c r="M85" i="1"/>
  <c r="N85" i="1"/>
  <c r="L86" i="1"/>
  <c r="M86" i="1"/>
  <c r="N86" i="1"/>
  <c r="L87" i="1"/>
  <c r="M87" i="1"/>
  <c r="N87" i="1"/>
  <c r="L88" i="1"/>
  <c r="M88" i="1"/>
  <c r="N88" i="1"/>
  <c r="L89" i="1"/>
  <c r="M89" i="1"/>
  <c r="N89" i="1"/>
  <c r="L90" i="1"/>
  <c r="M90" i="1"/>
  <c r="N90" i="1"/>
  <c r="L91" i="1"/>
  <c r="M91" i="1"/>
  <c r="N91" i="1"/>
  <c r="L92" i="1"/>
  <c r="M92" i="1"/>
  <c r="N92" i="1"/>
  <c r="L93" i="1"/>
  <c r="M93" i="1"/>
  <c r="N93" i="1"/>
  <c r="L94" i="1"/>
  <c r="M94" i="1"/>
  <c r="N94" i="1"/>
  <c r="L95" i="1"/>
  <c r="M95" i="1"/>
  <c r="N95" i="1"/>
  <c r="L96" i="1"/>
  <c r="M96" i="1"/>
  <c r="N96" i="1"/>
  <c r="L97" i="1"/>
  <c r="M97" i="1"/>
  <c r="N97" i="1"/>
  <c r="L98" i="1"/>
  <c r="M98" i="1"/>
  <c r="N98" i="1"/>
  <c r="L99" i="1"/>
  <c r="M99" i="1"/>
  <c r="N99" i="1"/>
  <c r="L100" i="1"/>
  <c r="M100" i="1"/>
  <c r="N100" i="1"/>
  <c r="L101" i="1"/>
  <c r="M101" i="1"/>
  <c r="N101" i="1"/>
  <c r="L102" i="1"/>
  <c r="M102" i="1"/>
  <c r="N102" i="1"/>
  <c r="L103" i="1"/>
  <c r="M103" i="1"/>
  <c r="N103" i="1"/>
  <c r="L104" i="1"/>
  <c r="M104" i="1"/>
  <c r="N104" i="1"/>
  <c r="L105" i="1"/>
  <c r="M105" i="1"/>
  <c r="N105" i="1"/>
  <c r="L106" i="1"/>
  <c r="M106" i="1"/>
  <c r="N106" i="1"/>
  <c r="L107" i="1"/>
  <c r="M107" i="1"/>
  <c r="N107" i="1"/>
  <c r="L108" i="1"/>
  <c r="M108" i="1"/>
  <c r="N108" i="1"/>
  <c r="L109" i="1"/>
  <c r="M109" i="1"/>
  <c r="N109" i="1"/>
  <c r="B105" i="1" l="1"/>
  <c r="B93" i="1"/>
  <c r="B89" i="1"/>
  <c r="B77" i="1"/>
  <c r="B65" i="1"/>
  <c r="B101" i="1"/>
  <c r="B85" i="1"/>
  <c r="B73" i="1"/>
  <c r="B69" i="1"/>
  <c r="B61" i="1"/>
  <c r="B45" i="1"/>
  <c r="B33" i="1"/>
  <c r="B25" i="1"/>
  <c r="B17" i="1"/>
  <c r="B108" i="1"/>
  <c r="B104" i="1"/>
  <c r="B100" i="1"/>
  <c r="B96" i="1"/>
  <c r="B92" i="1"/>
  <c r="B88" i="1"/>
  <c r="B84" i="1"/>
  <c r="B80" i="1"/>
  <c r="B76" i="1"/>
  <c r="B72" i="1"/>
  <c r="B68" i="1"/>
  <c r="B64" i="1"/>
  <c r="B60" i="1"/>
  <c r="B56" i="1"/>
  <c r="B52" i="1"/>
  <c r="B48" i="1"/>
  <c r="B44" i="1"/>
  <c r="B40" i="1"/>
  <c r="B36" i="1"/>
  <c r="B32" i="1"/>
  <c r="B28" i="1"/>
  <c r="B24" i="1"/>
  <c r="B20" i="1"/>
  <c r="B16" i="1"/>
  <c r="B109" i="1"/>
  <c r="B97" i="1"/>
  <c r="B81" i="1"/>
  <c r="B53" i="1"/>
  <c r="B37" i="1"/>
  <c r="B13" i="1"/>
  <c r="B107" i="1"/>
  <c r="B103" i="1"/>
  <c r="B99" i="1"/>
  <c r="B95" i="1"/>
  <c r="B91" i="1"/>
  <c r="B87" i="1"/>
  <c r="B83" i="1"/>
  <c r="B79" i="1"/>
  <c r="B75" i="1"/>
  <c r="B71" i="1"/>
  <c r="B67" i="1"/>
  <c r="B63" i="1"/>
  <c r="B59" i="1"/>
  <c r="B55" i="1"/>
  <c r="B51" i="1"/>
  <c r="B47" i="1"/>
  <c r="B43" i="1"/>
  <c r="B39" i="1"/>
  <c r="B35" i="1"/>
  <c r="B31" i="1"/>
  <c r="B27" i="1"/>
  <c r="B23" i="1"/>
  <c r="B19" i="1"/>
  <c r="B15" i="1"/>
  <c r="B57" i="1"/>
  <c r="B49" i="1"/>
  <c r="B41" i="1"/>
  <c r="B29" i="1"/>
  <c r="B21" i="1"/>
  <c r="B106" i="1"/>
  <c r="B102" i="1"/>
  <c r="B98" i="1"/>
  <c r="B94" i="1"/>
  <c r="B90" i="1"/>
  <c r="B86" i="1"/>
  <c r="B82" i="1"/>
  <c r="B78" i="1"/>
  <c r="B74" i="1"/>
  <c r="B70" i="1"/>
  <c r="B66" i="1"/>
  <c r="B62" i="1"/>
  <c r="B58" i="1"/>
  <c r="B54" i="1"/>
  <c r="B50" i="1"/>
  <c r="B46" i="1"/>
  <c r="B42" i="1"/>
  <c r="B38" i="1"/>
  <c r="B34" i="1"/>
  <c r="B30" i="1"/>
  <c r="B26" i="1"/>
  <c r="B22" i="1"/>
  <c r="B18" i="1"/>
  <c r="B14" i="1"/>
  <c r="B12" i="1"/>
  <c r="B11" i="1"/>
  <c r="B10" i="1" l="1"/>
  <c r="D3" i="1" s="1"/>
  <c r="K5" i="6" s="1"/>
  <c r="H3" i="1" l="1"/>
  <c r="I4" i="4"/>
</calcChain>
</file>

<file path=xl/sharedStrings.xml><?xml version="1.0" encoding="utf-8"?>
<sst xmlns="http://schemas.openxmlformats.org/spreadsheetml/2006/main" count="181" uniqueCount="65">
  <si>
    <t>Line No.</t>
  </si>
  <si>
    <t>Number of Columns</t>
  </si>
  <si>
    <t>aaaaaa</t>
  </si>
  <si>
    <t>Status</t>
  </si>
  <si>
    <t>Do not change this column's width.  Entries below force row height to be at least 2 lines</t>
  </si>
  <si>
    <t>The cells below provide an explanation for "Errors".</t>
  </si>
  <si>
    <t>A.</t>
  </si>
  <si>
    <t>B.</t>
  </si>
  <si>
    <t>Motor Horsepower</t>
  </si>
  <si>
    <t>Number of Poles</t>
  </si>
  <si>
    <t xml:space="preserve"> Open or Enclosed Motor</t>
  </si>
  <si>
    <t>Least Efficient Basic Model - (Model Number(s))</t>
  </si>
  <si>
    <t>Nominal Full Load Efficiency</t>
  </si>
  <si>
    <t>Allowable HP Range</t>
  </si>
  <si>
    <t>Paperwork Reduction Act Statement</t>
  </si>
  <si>
    <t>OMB Burden Disclosure Statement</t>
  </si>
  <si>
    <t>Certifier</t>
  </si>
  <si>
    <t>Submitter</t>
  </si>
  <si>
    <t xml:space="preserve">Product Type:  </t>
  </si>
  <si>
    <t>Status of This Certification Sheet</t>
  </si>
  <si>
    <t>Overall Status of Template</t>
  </si>
  <si>
    <t>Click here for instructions for completing this form</t>
  </si>
  <si>
    <t>Certifier - Party Legally Obligated to Certify Compliance</t>
  </si>
  <si>
    <t>Submitter - Party Submitting This Report</t>
  </si>
  <si>
    <r>
      <t xml:space="preserve">The party responsible for </t>
    </r>
    <r>
      <rPr>
        <b/>
        <u/>
        <sz val="9"/>
        <rFont val="Arial"/>
        <family val="2"/>
      </rPr>
      <t>certification</t>
    </r>
    <r>
      <rPr>
        <sz val="9"/>
        <rFont val="Arial"/>
        <family val="2"/>
      </rPr>
      <t xml:space="preserve"> is (select one only):</t>
    </r>
  </si>
  <si>
    <r>
      <t xml:space="preserve">The party </t>
    </r>
    <r>
      <rPr>
        <b/>
        <u/>
        <sz val="9"/>
        <rFont val="Arial"/>
        <family val="2"/>
      </rPr>
      <t>submitting</t>
    </r>
    <r>
      <rPr>
        <sz val="9"/>
        <rFont val="Arial"/>
        <family val="2"/>
      </rPr>
      <t xml:space="preserve"> this report is (select one only):</t>
    </r>
  </si>
  <si>
    <t>Certifier Contact Information</t>
  </si>
  <si>
    <t>Third Party Representative Contact Information, if Applicable</t>
  </si>
  <si>
    <t xml:space="preserve">Full Legal Name of Individual </t>
  </si>
  <si>
    <t>aaaaaaaaaaaaaaaaa</t>
  </si>
  <si>
    <t xml:space="preserve">Full Legal Name of Company </t>
  </si>
  <si>
    <t xml:space="preserve">Complete Company Mailing Address </t>
  </si>
  <si>
    <t xml:space="preserve">Phone Number </t>
  </si>
  <si>
    <t xml:space="preserve">Email Address </t>
  </si>
  <si>
    <t xml:space="preserve">Compliance Statement </t>
  </si>
  <si>
    <t>Submitter Signature (Type your Full Legal Name)</t>
  </si>
  <si>
    <t xml:space="preserve">Date (MM/DD/YYYY) </t>
  </si>
  <si>
    <t>Status of This Input Sheet</t>
  </si>
  <si>
    <t>Certification Report</t>
  </si>
  <si>
    <t>Nominal Full Load Efficiency Determined by Actual Testing?</t>
  </si>
  <si>
    <t>Compliance Certification Number</t>
  </si>
  <si>
    <t>Add</t>
  </si>
  <si>
    <t>Delete</t>
  </si>
  <si>
    <t>Brand(s)</t>
  </si>
  <si>
    <r>
      <t xml:space="preserve">Each Manufacturer or Private Labeler is legally required to </t>
    </r>
    <r>
      <rPr>
        <b/>
        <u/>
        <sz val="9"/>
        <rFont val="Arial"/>
        <family val="2"/>
      </rPr>
      <t>certify</t>
    </r>
    <r>
      <rPr>
        <sz val="9"/>
        <rFont val="Arial"/>
        <family val="2"/>
      </rPr>
      <t xml:space="preserve"> the compliance of the products it distributes in commerce.  This party is the "</t>
    </r>
    <r>
      <rPr>
        <b/>
        <u/>
        <sz val="9"/>
        <rFont val="Arial"/>
        <family val="2"/>
      </rPr>
      <t>Certifier</t>
    </r>
    <r>
      <rPr>
        <sz val="9"/>
        <rFont val="Arial"/>
        <family val="2"/>
      </rPr>
      <t xml:space="preserve">" on this form.
This certification may be </t>
    </r>
    <r>
      <rPr>
        <b/>
        <u/>
        <sz val="9"/>
        <rFont val="Arial"/>
        <family val="2"/>
      </rPr>
      <t>submitted</t>
    </r>
    <r>
      <rPr>
        <sz val="9"/>
        <rFont val="Arial"/>
        <family val="2"/>
      </rPr>
      <t xml:space="preserve"> by the Certifier or by a Third Party Representative.  This party is the "</t>
    </r>
    <r>
      <rPr>
        <b/>
        <u/>
        <sz val="9"/>
        <rFont val="Arial"/>
        <family val="2"/>
      </rPr>
      <t>Submitter</t>
    </r>
    <r>
      <rPr>
        <sz val="9"/>
        <rFont val="Arial"/>
        <family val="2"/>
      </rPr>
      <t>" on this form.</t>
    </r>
  </si>
  <si>
    <t>Section 1.  To be completed if a Compliance Certification Number has already been assigned.</t>
  </si>
  <si>
    <t>Section 2.  To be completed if a Compliance Certification Number is being requested.</t>
  </si>
  <si>
    <r>
      <t xml:space="preserve">Complete either Section 1 OR Section 2 below.  </t>
    </r>
    <r>
      <rPr>
        <b/>
        <u/>
        <sz val="11"/>
        <color rgb="FFFF0000"/>
        <rFont val="Arial"/>
        <family val="2"/>
      </rPr>
      <t>This template should be used to submit models for a SINGLE Compliance Certification Number</t>
    </r>
    <r>
      <rPr>
        <b/>
        <sz val="11"/>
        <rFont val="Arial"/>
        <family val="2"/>
      </rPr>
      <t>, whether already assigned or requested.  Section 3 is optional.</t>
    </r>
  </si>
  <si>
    <t xml:space="preserve">Enter the name(s) to be marked on the electric motors to which this Compliance Certification applies: </t>
  </si>
  <si>
    <t>Enter each brand name, trademark, or other label name for which the Certifier requests a Compliance Certification Number:</t>
  </si>
  <si>
    <t>List all other names, if any, under which the Certifier distributes electric motors:</t>
  </si>
  <si>
    <t>Status of This Sheet</t>
  </si>
  <si>
    <t>This Compliance Certification reports on  and certifies compliance with requirements contained in 10 CFR Part 431 (Energy Conservation Program for Certain Commercial and Industrial Equipment) and Part C of the Energy Policy and Conservation Act (Pub. L. 94–163), and amendments thereto. It is signed by a responsible official of the Certifier. Attached and incorporated as part of this Compliance Certification is a Listing of Electric Motor Efficiencies. For each rating of electric motor* for which the Listing specifies the nominal full load efficiency of a basic model, the company distributes no less efficient basic model with that rating and all basic models with that rating comply with the applicable energy efficiency standard.
*For this purpose, the term ‘‘rating’’ means one of the combinations of an electric motor’s horsepower (or standard kilowatt equivalent), number of poles, and open or enclosed construction, with respect to which § 431.25 of 10 CFR Part 431 prescribes nominal full load efficiency standards.</t>
  </si>
  <si>
    <t>This Compliance Certification reports on  and certifies compliance with requirements contained in 10 CFR Part 431 (Energy Conservation Program for Certain Commercial and Industrial Equipment) and Part C of the Energy Policy and Conservation Act (Pub. L. 94–163), and amendments thereto. It is signed by a responsible official of the Submitter and an authorization granting Submitter the authority to submit this information on behalf of the Certifier is on file with the U.S. Department of Energy.  Attached and incorporated as part of this Compliance Certification is a Listing of Electric Motor Efficiencies. For each rating of electric motor* for which the Listing specifies the nominal full load efficiency of a basic model, the company distributes no less efficient basic model with that rating and all basic models with that rating comply with the applicable energy efficiency standard.
*For this purpose, the term ‘‘rating’’ means one of the combinations of an electric motor’s horsepower (or standard kilowatt equivalent), number of poles, and open or enclosed construction, with respect to which § 431.25 of 10 CFR Part 431 prescribes nominal full load efficiency standards.</t>
  </si>
  <si>
    <t>Section 3.  To be completed if the Certifier wants to request modifying the brand, trademark or label names</t>
  </si>
  <si>
    <t xml:space="preserve">         associated with any existing Compliance Certification Number.  Any change will not take effect until</t>
  </si>
  <si>
    <t xml:space="preserve">         confirmation is received from the Department of Energy.</t>
  </si>
  <si>
    <r>
      <t>Enter the Compliance Certification Number that applies to all of the electric motors covered by this Compliance Certification.  This must be in the form of CC</t>
    </r>
    <r>
      <rPr>
        <i/>
        <sz val="10"/>
        <rFont val="Arial"/>
        <family val="2"/>
      </rPr>
      <t>nnnx</t>
    </r>
    <r>
      <rPr>
        <sz val="10"/>
        <rFont val="Arial"/>
        <family val="2"/>
      </rPr>
      <t xml:space="preserve"> where </t>
    </r>
    <r>
      <rPr>
        <i/>
        <sz val="10"/>
        <rFont val="Arial"/>
        <family val="2"/>
      </rPr>
      <t>n</t>
    </r>
    <r>
      <rPr>
        <sz val="10"/>
        <rFont val="Arial"/>
        <family val="2"/>
      </rPr>
      <t xml:space="preserve"> is a number and </t>
    </r>
    <r>
      <rPr>
        <i/>
        <sz val="10"/>
        <rFont val="Arial"/>
        <family val="2"/>
      </rPr>
      <t>x</t>
    </r>
    <r>
      <rPr>
        <sz val="10"/>
        <rFont val="Arial"/>
        <family val="2"/>
      </rPr>
      <t xml:space="preserve"> is either the letter A or B.</t>
    </r>
  </si>
  <si>
    <r>
      <t>Note:  The Compliance Certification Number must be in the form of CC</t>
    </r>
    <r>
      <rPr>
        <i/>
        <sz val="10"/>
        <rFont val="Arial"/>
        <family val="2"/>
      </rPr>
      <t>nnnx</t>
    </r>
    <r>
      <rPr>
        <sz val="10"/>
        <rFont val="Arial"/>
        <family val="2"/>
      </rPr>
      <t xml:space="preserve"> where </t>
    </r>
    <r>
      <rPr>
        <i/>
        <sz val="10"/>
        <rFont val="Arial"/>
        <family val="2"/>
      </rPr>
      <t>n</t>
    </r>
    <r>
      <rPr>
        <sz val="10"/>
        <rFont val="Arial"/>
        <family val="2"/>
      </rPr>
      <t xml:space="preserve"> is a number and </t>
    </r>
    <r>
      <rPr>
        <i/>
        <sz val="10"/>
        <rFont val="Arial"/>
        <family val="2"/>
      </rPr>
      <t>x</t>
    </r>
    <r>
      <rPr>
        <sz val="10"/>
        <rFont val="Arial"/>
        <family val="2"/>
      </rPr>
      <t xml:space="preserve"> is either the letter A or B.</t>
    </r>
  </si>
  <si>
    <t>Fire Pump Electric Motors (effective Jun 1, 2016)</t>
  </si>
  <si>
    <t>DOE F 220.79</t>
  </si>
  <si>
    <t>This data is being collected for manufacturers to certify compliance to DOE's energy conservation, water conservation, or design standards.  The data you supply will be used by the Department to monitor compliance with the energy conservation, water conservation, and design standards and testing requirements for the consumer products and commercial and industrial equipment mandated by the Energy Policy and Conservation Act, as amended.
Public reporting burden for this collection of information is estimated to average 35 hours per response, including the time for reviewing instructions, searching existing data sources, gathering and maintaining the data needed, and completing and reviewing the collection of information.  Send comments regarding this burden estimate or any other aspect of this collection of information, including suggestions for reducing this burden, to Office of the Chief Information Officer, Records Management Division, IM-23, Paperwork Reduction Project (1910-1400), U.S. Department of Energy, 1000 Independence Ave SW, Washington, DC, 20585-1290; and to the Office of Management and Budget (OMB), OIRA, Paperwork Reduction Project (1910-1400), Washington, DC  20503.
Notwithstanding any other provision of the law, no person is required to respond to, nor shall any person be subject to a penalty for failure to comply with a collection of information subject to the requirements of the Paperwork Reduction Act unless that collection of information displays a currently valid OMB control number.
Submission of this data is mandatory.</t>
  </si>
  <si>
    <t>Version 5.2</t>
  </si>
  <si>
    <r>
      <t>·</t>
    </r>
    <r>
      <rPr>
        <b/>
        <sz val="10"/>
        <rFont val="Arial"/>
        <family val="2"/>
      </rPr>
      <t xml:space="preserve"> Please enter your data in the columns shaded in gray below,</t>
    </r>
    <r>
      <rPr>
        <b/>
        <sz val="10"/>
        <color indexed="10"/>
        <rFont val="Arial"/>
        <family val="2"/>
      </rPr>
      <t xml:space="preserve"> </t>
    </r>
    <r>
      <rPr>
        <b/>
        <u/>
        <sz val="10"/>
        <color indexed="10"/>
        <rFont val="Arial"/>
        <family val="2"/>
      </rPr>
      <t>using a separate line for each model</t>
    </r>
    <r>
      <rPr>
        <b/>
        <sz val="10"/>
        <rFont val="Arial"/>
        <family val="2"/>
      </rPr>
      <t xml:space="preserve">.
</t>
    </r>
    <r>
      <rPr>
        <b/>
        <sz val="10"/>
        <rFont val="Symbol"/>
        <family val="1"/>
        <charset val="2"/>
      </rPr>
      <t>·</t>
    </r>
    <r>
      <rPr>
        <b/>
        <sz val="10"/>
        <rFont val="Arial"/>
        <family val="2"/>
      </rPr>
      <t xml:space="preserve"> Click on the column heading for instructions on how to complete cells in that column.
</t>
    </r>
    <r>
      <rPr>
        <b/>
        <sz val="10"/>
        <rFont val="Symbol"/>
        <family val="1"/>
        <charset val="2"/>
      </rPr>
      <t>·</t>
    </r>
    <r>
      <rPr>
        <b/>
        <sz val="10"/>
        <rFont val="Arial"/>
        <family val="2"/>
      </rPr>
      <t xml:space="preserve"> Cells highlighted in yellow indicate an "Error."  "Error" means that information is missing or there is an issue with the entry.
</t>
    </r>
    <r>
      <rPr>
        <b/>
        <sz val="10"/>
        <rFont val="Symbol"/>
        <family val="1"/>
        <charset val="2"/>
      </rPr>
      <t>·</t>
    </r>
    <r>
      <rPr>
        <b/>
        <sz val="10"/>
        <rFont val="Arial"/>
        <family val="2"/>
      </rPr>
      <t xml:space="preserve"> If the "Status" for a row is "Error," you can see an explanation in the columns to the far right.</t>
    </r>
  </si>
  <si>
    <t>OMB Control Number:  1910-1400 (Expiration Date:  September 30,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</si>
</sst>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dd/yyyy"/>
    <numFmt numFmtId="165" formatCode="#.\ \ "/>
  </numFmts>
  <fonts count="32" x14ac:knownFonts="1">
    <font>
      <sz val="10"/>
      <name val="Arial"/>
    </font>
    <font>
      <b/>
      <sz val="14"/>
      <name val="Arial"/>
      <family val="2"/>
    </font>
    <font>
      <sz val="14"/>
      <name val="Arial"/>
      <family val="2"/>
    </font>
    <font>
      <sz val="12"/>
      <name val="Arial"/>
      <family val="2"/>
    </font>
    <font>
      <sz val="10"/>
      <name val="Arial"/>
      <family val="2"/>
    </font>
    <font>
      <b/>
      <sz val="10"/>
      <name val="Arial"/>
      <family val="2"/>
    </font>
    <font>
      <sz val="10"/>
      <color indexed="9"/>
      <name val="Arial"/>
      <family val="2"/>
    </font>
    <font>
      <b/>
      <sz val="16"/>
      <name val="Arial"/>
      <family val="2"/>
    </font>
    <font>
      <b/>
      <sz val="12"/>
      <name val="Arial"/>
      <family val="2"/>
    </font>
    <font>
      <b/>
      <sz val="9"/>
      <name val="Arial"/>
      <family val="2"/>
    </font>
    <font>
      <sz val="9"/>
      <name val="Arial"/>
      <family val="2"/>
    </font>
    <font>
      <b/>
      <sz val="10"/>
      <name val="Symbol"/>
      <family val="1"/>
      <charset val="2"/>
    </font>
    <font>
      <b/>
      <sz val="10"/>
      <color indexed="10"/>
      <name val="Arial"/>
      <family val="2"/>
    </font>
    <font>
      <sz val="8"/>
      <name val="Arial"/>
      <family val="2"/>
    </font>
    <font>
      <b/>
      <sz val="11"/>
      <color indexed="10"/>
      <name val="Arial"/>
      <family val="2"/>
    </font>
    <font>
      <sz val="10"/>
      <color theme="0"/>
      <name val="Arial"/>
      <family val="2"/>
    </font>
    <font>
      <sz val="9"/>
      <color theme="0"/>
      <name val="Arial"/>
      <family val="2"/>
    </font>
    <font>
      <sz val="9"/>
      <color theme="1"/>
      <name val="Arial"/>
      <family val="2"/>
    </font>
    <font>
      <b/>
      <u/>
      <sz val="9"/>
      <color theme="1"/>
      <name val="Arial"/>
      <family val="2"/>
    </font>
    <font>
      <sz val="8"/>
      <color rgb="FF000000"/>
      <name val="Tahoma"/>
      <family val="2"/>
    </font>
    <font>
      <b/>
      <u/>
      <sz val="8"/>
      <name val="Arial"/>
      <family val="2"/>
    </font>
    <font>
      <b/>
      <sz val="8"/>
      <name val="Arial"/>
      <family val="2"/>
    </font>
    <font>
      <b/>
      <sz val="11"/>
      <name val="Arial"/>
      <family val="2"/>
    </font>
    <font>
      <sz val="9"/>
      <color indexed="10"/>
      <name val="Arial"/>
      <family val="2"/>
    </font>
    <font>
      <b/>
      <u/>
      <sz val="9"/>
      <name val="Arial"/>
      <family val="2"/>
    </font>
    <font>
      <b/>
      <u/>
      <sz val="12"/>
      <name val="Arial"/>
      <family val="2"/>
    </font>
    <font>
      <sz val="8"/>
      <color indexed="12"/>
      <name val="Arial"/>
      <family val="2"/>
    </font>
    <font>
      <sz val="10"/>
      <color indexed="18"/>
      <name val="Arial"/>
      <family val="2"/>
    </font>
    <font>
      <b/>
      <u/>
      <sz val="10"/>
      <name val="Arial"/>
      <family val="2"/>
    </font>
    <font>
      <b/>
      <u/>
      <sz val="10"/>
      <color indexed="10"/>
      <name val="Arial"/>
      <family val="2"/>
    </font>
    <font>
      <b/>
      <u/>
      <sz val="11"/>
      <color rgb="FFFF0000"/>
      <name val="Arial"/>
      <family val="2"/>
    </font>
    <font>
      <i/>
      <sz val="10"/>
      <name val="Arial"/>
      <family val="2"/>
    </font>
  </fonts>
  <fills count="11">
    <fill>
      <patternFill patternType="none"/>
    </fill>
    <fill>
      <patternFill patternType="gray125"/>
    </fill>
    <fill>
      <patternFill patternType="solid">
        <fgColor indexed="13"/>
        <bgColor indexed="64"/>
      </patternFill>
    </fill>
    <fill>
      <patternFill patternType="solid">
        <fgColor indexed="44"/>
        <bgColor indexed="64"/>
      </patternFill>
    </fill>
    <fill>
      <patternFill patternType="solid">
        <fgColor indexed="22"/>
        <bgColor indexed="64"/>
      </patternFill>
    </fill>
    <fill>
      <patternFill patternType="solid">
        <fgColor indexed="41"/>
        <bgColor indexed="64"/>
      </patternFill>
    </fill>
    <fill>
      <patternFill patternType="solid">
        <fgColor indexed="42"/>
        <bgColor indexed="64"/>
      </patternFill>
    </fill>
    <fill>
      <patternFill patternType="solid">
        <fgColor theme="4" tint="0.59999389629810485"/>
        <bgColor indexed="64"/>
      </patternFill>
    </fill>
    <fill>
      <patternFill patternType="solid">
        <fgColor rgb="FFFFFF00"/>
        <bgColor indexed="64"/>
      </patternFill>
    </fill>
    <fill>
      <patternFill patternType="solid">
        <fgColor rgb="FF92D050"/>
        <bgColor indexed="64"/>
      </patternFill>
    </fill>
    <fill>
      <patternFill patternType="solid">
        <fgColor rgb="FFCCFFFF"/>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ck">
        <color indexed="12"/>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bottom/>
      <diagonal/>
    </border>
    <border>
      <left style="thick">
        <color indexed="12"/>
      </left>
      <right style="thin">
        <color indexed="12"/>
      </right>
      <top style="thick">
        <color indexed="12"/>
      </top>
      <bottom style="thin">
        <color indexed="12"/>
      </bottom>
      <diagonal/>
    </border>
    <border>
      <left style="thin">
        <color indexed="12"/>
      </left>
      <right style="thin">
        <color indexed="12"/>
      </right>
      <top style="thick">
        <color indexed="12"/>
      </top>
      <bottom style="thin">
        <color indexed="12"/>
      </bottom>
      <diagonal/>
    </border>
    <border>
      <left style="thin">
        <color indexed="12"/>
      </left>
      <right style="thick">
        <color indexed="12"/>
      </right>
      <top style="thick">
        <color indexed="12"/>
      </top>
      <bottom style="thin">
        <color indexed="12"/>
      </bottom>
      <diagonal/>
    </border>
    <border>
      <left style="thick">
        <color indexed="12"/>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style="thick">
        <color indexed="12"/>
      </right>
      <top style="thin">
        <color indexed="12"/>
      </top>
      <bottom style="thin">
        <color indexed="12"/>
      </bottom>
      <diagonal/>
    </border>
    <border>
      <left style="thick">
        <color indexed="12"/>
      </left>
      <right style="thin">
        <color indexed="12"/>
      </right>
      <top style="thin">
        <color indexed="12"/>
      </top>
      <bottom style="thick">
        <color indexed="12"/>
      </bottom>
      <diagonal/>
    </border>
    <border>
      <left style="thin">
        <color indexed="12"/>
      </left>
      <right style="thin">
        <color indexed="12"/>
      </right>
      <top style="thin">
        <color indexed="12"/>
      </top>
      <bottom style="thick">
        <color indexed="12"/>
      </bottom>
      <diagonal/>
    </border>
    <border>
      <left style="thin">
        <color indexed="12"/>
      </left>
      <right style="thick">
        <color indexed="12"/>
      </right>
      <top style="thin">
        <color indexed="12"/>
      </top>
      <bottom style="thick">
        <color indexed="12"/>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thin">
        <color indexed="64"/>
      </left>
      <right style="thick">
        <color indexed="12"/>
      </right>
      <top style="thin">
        <color indexed="64"/>
      </top>
      <bottom style="thin">
        <color indexed="64"/>
      </bottom>
      <diagonal/>
    </border>
    <border>
      <left/>
      <right style="thin">
        <color auto="1"/>
      </right>
      <top style="thin">
        <color auto="1"/>
      </top>
      <bottom style="thin">
        <color auto="1"/>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3">
    <xf numFmtId="0" fontId="0" fillId="0" borderId="0"/>
    <xf numFmtId="0" fontId="1" fillId="0" borderId="0" applyNumberFormat="0" applyFill="0" applyBorder="0" applyAlignment="0" applyProtection="0">
      <alignment vertical="top"/>
      <protection locked="0"/>
    </xf>
    <xf numFmtId="0" fontId="4" fillId="0" borderId="0"/>
  </cellStyleXfs>
  <cellXfs count="267">
    <xf numFmtId="0" fontId="0" fillId="0" borderId="0" xfId="0"/>
    <xf numFmtId="0" fontId="2" fillId="0" borderId="0" xfId="0" applyFont="1" applyAlignment="1" applyProtection="1">
      <protection hidden="1"/>
    </xf>
    <xf numFmtId="0" fontId="2" fillId="0" borderId="0" xfId="0" applyNumberFormat="1" applyFont="1" applyAlignment="1" applyProtection="1">
      <alignment horizontal="center" vertical="center"/>
      <protection hidden="1"/>
    </xf>
    <xf numFmtId="0" fontId="2" fillId="0" borderId="0" xfId="0" applyFont="1" applyBorder="1" applyAlignment="1" applyProtection="1">
      <alignment horizontal="center"/>
      <protection hidden="1"/>
    </xf>
    <xf numFmtId="0" fontId="4" fillId="0" borderId="0" xfId="0" applyFont="1" applyFill="1" applyAlignment="1" applyProtection="1">
      <alignment horizontal="center" wrapText="1"/>
      <protection hidden="1"/>
    </xf>
    <xf numFmtId="0" fontId="2" fillId="0" borderId="0" xfId="0" applyFont="1" applyFill="1" applyBorder="1" applyAlignment="1" applyProtection="1">
      <alignment horizontal="center"/>
      <protection hidden="1"/>
    </xf>
    <xf numFmtId="0" fontId="4" fillId="0" borderId="0" xfId="0" applyFont="1" applyAlignment="1" applyProtection="1">
      <protection hidden="1"/>
    </xf>
    <xf numFmtId="0" fontId="4" fillId="0" borderId="0" xfId="0" applyFont="1" applyAlignment="1" applyProtection="1">
      <alignment horizontal="center"/>
      <protection hidden="1"/>
    </xf>
    <xf numFmtId="0" fontId="4" fillId="0" borderId="0" xfId="0" applyNumberFormat="1" applyFont="1" applyAlignment="1" applyProtection="1">
      <alignment horizontal="center"/>
      <protection hidden="1"/>
    </xf>
    <xf numFmtId="0" fontId="4" fillId="0" borderId="0" xfId="0" applyFont="1" applyBorder="1" applyAlignment="1" applyProtection="1">
      <alignment horizontal="center"/>
      <protection hidden="1"/>
    </xf>
    <xf numFmtId="0" fontId="4" fillId="0" borderId="0" xfId="0" applyFont="1" applyAlignment="1" applyProtection="1">
      <alignment horizontal="center" wrapText="1"/>
      <protection hidden="1"/>
    </xf>
    <xf numFmtId="0" fontId="5" fillId="0" borderId="1" xfId="0" applyFont="1" applyBorder="1" applyAlignment="1" applyProtection="1">
      <alignment horizontal="center" wrapText="1"/>
      <protection hidden="1"/>
    </xf>
    <xf numFmtId="0" fontId="5" fillId="0" borderId="2" xfId="0" applyFont="1" applyFill="1" applyBorder="1" applyAlignment="1" applyProtection="1">
      <alignment horizontal="center" wrapText="1"/>
      <protection hidden="1"/>
    </xf>
    <xf numFmtId="0" fontId="5" fillId="0" borderId="3" xfId="0" applyFont="1" applyBorder="1" applyAlignment="1" applyProtection="1">
      <alignment horizontal="center" wrapText="1"/>
      <protection hidden="1"/>
    </xf>
    <xf numFmtId="0" fontId="5" fillId="0" borderId="0" xfId="0" applyFont="1" applyFill="1" applyBorder="1" applyAlignment="1" applyProtection="1">
      <alignment horizontal="center" wrapText="1"/>
      <protection hidden="1"/>
    </xf>
    <xf numFmtId="0" fontId="5" fillId="0" borderId="0" xfId="0" applyFont="1" applyAlignment="1" applyProtection="1">
      <protection hidden="1"/>
    </xf>
    <xf numFmtId="0" fontId="4" fillId="0" borderId="4" xfId="0" applyFont="1" applyBorder="1" applyAlignment="1" applyProtection="1">
      <alignment horizontal="center" vertical="center"/>
      <protection hidden="1"/>
    </xf>
    <xf numFmtId="0" fontId="6" fillId="0" borderId="3" xfId="0" applyFont="1" applyBorder="1" applyAlignment="1" applyProtection="1">
      <alignment vertical="center"/>
      <protection hidden="1"/>
    </xf>
    <xf numFmtId="0" fontId="4" fillId="2" borderId="1" xfId="0" applyFont="1" applyFill="1" applyBorder="1" applyAlignment="1" applyProtection="1">
      <alignment horizontal="center" vertical="center" wrapText="1"/>
      <protection hidden="1"/>
    </xf>
    <xf numFmtId="0" fontId="4" fillId="0" borderId="0" xfId="0" applyFont="1" applyFill="1" applyBorder="1" applyAlignment="1" applyProtection="1">
      <alignment horizontal="center" vertical="center" wrapText="1"/>
      <protection hidden="1"/>
    </xf>
    <xf numFmtId="0" fontId="4" fillId="0" borderId="0" xfId="0" applyFont="1" applyAlignment="1" applyProtection="1">
      <alignment vertical="center"/>
      <protection hidden="1"/>
    </xf>
    <xf numFmtId="0" fontId="4" fillId="0" borderId="1" xfId="0" applyFont="1" applyBorder="1" applyAlignment="1" applyProtection="1">
      <alignment horizontal="center" vertical="center"/>
      <protection hidden="1"/>
    </xf>
    <xf numFmtId="0" fontId="4" fillId="0" borderId="0" xfId="0" applyFont="1" applyAlignment="1" applyProtection="1">
      <alignment horizontal="center" vertical="center"/>
      <protection hidden="1"/>
    </xf>
    <xf numFmtId="0" fontId="4" fillId="0" borderId="0" xfId="0" applyFont="1" applyAlignment="1" applyProtection="1">
      <alignment vertical="center" wrapText="1"/>
      <protection hidden="1"/>
    </xf>
    <xf numFmtId="0" fontId="5" fillId="0" borderId="1" xfId="0" applyFont="1" applyFill="1" applyBorder="1" applyAlignment="1" applyProtection="1">
      <alignment horizontal="center" wrapText="1"/>
      <protection hidden="1"/>
    </xf>
    <xf numFmtId="0" fontId="4" fillId="3" borderId="0" xfId="0" applyFont="1" applyFill="1" applyAlignment="1" applyProtection="1">
      <protection hidden="1"/>
    </xf>
    <xf numFmtId="0" fontId="5" fillId="0" borderId="5" xfId="0" applyFont="1" applyBorder="1" applyAlignment="1" applyProtection="1">
      <alignment horizontal="center" vertical="center" wrapText="1"/>
      <protection hidden="1"/>
    </xf>
    <xf numFmtId="0" fontId="1" fillId="0" borderId="0" xfId="0" applyNumberFormat="1" applyFont="1" applyFill="1" applyAlignment="1" applyProtection="1">
      <alignment horizontal="center" vertical="center"/>
      <protection hidden="1"/>
    </xf>
    <xf numFmtId="0" fontId="1" fillId="0" borderId="0" xfId="0" applyFont="1" applyAlignment="1" applyProtection="1">
      <alignment horizontal="center" wrapText="1"/>
      <protection hidden="1"/>
    </xf>
    <xf numFmtId="0" fontId="3" fillId="0" borderId="0" xfId="0" applyFont="1" applyAlignment="1" applyProtection="1">
      <alignment horizontal="left"/>
      <protection hidden="1"/>
    </xf>
    <xf numFmtId="0" fontId="5" fillId="0" borderId="7" xfId="0" applyFont="1" applyFill="1" applyBorder="1" applyAlignment="1" applyProtection="1">
      <alignment horizontal="center" wrapText="1"/>
      <protection hidden="1"/>
    </xf>
    <xf numFmtId="0" fontId="4" fillId="0" borderId="1" xfId="0" applyNumberFormat="1" applyFont="1" applyFill="1" applyBorder="1" applyAlignment="1" applyProtection="1">
      <alignment horizontal="center" vertical="center"/>
      <protection hidden="1"/>
    </xf>
    <xf numFmtId="0" fontId="4" fillId="2" borderId="9" xfId="0" applyFont="1" applyFill="1" applyBorder="1" applyAlignment="1" applyProtection="1">
      <alignment horizontal="center" vertical="center" wrapText="1"/>
      <protection locked="0"/>
    </xf>
    <xf numFmtId="0" fontId="4" fillId="2" borderId="10"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4" fillId="2" borderId="13" xfId="0" applyFont="1" applyFill="1" applyBorder="1" applyAlignment="1" applyProtection="1">
      <alignment horizontal="center" vertical="center" wrapText="1"/>
      <protection locked="0"/>
    </xf>
    <xf numFmtId="0" fontId="4" fillId="2" borderId="15" xfId="0" applyFont="1" applyFill="1" applyBorder="1" applyAlignment="1" applyProtection="1">
      <alignment horizontal="center" vertical="center" wrapText="1"/>
      <protection locked="0"/>
    </xf>
    <xf numFmtId="0" fontId="4" fillId="2" borderId="16" xfId="0" applyFont="1" applyFill="1" applyBorder="1" applyAlignment="1" applyProtection="1">
      <alignment horizontal="center" vertical="center" wrapText="1"/>
      <protection locked="0"/>
    </xf>
    <xf numFmtId="0" fontId="4" fillId="0" borderId="0" xfId="0" applyFont="1" applyAlignment="1" applyProtection="1">
      <alignment vertical="top"/>
      <protection hidden="1"/>
    </xf>
    <xf numFmtId="0" fontId="5" fillId="0" borderId="0" xfId="0" applyFont="1" applyAlignment="1" applyProtection="1">
      <alignment vertical="top"/>
      <protection hidden="1"/>
    </xf>
    <xf numFmtId="0" fontId="5" fillId="0" borderId="0" xfId="0" quotePrefix="1" applyFont="1" applyAlignment="1" applyProtection="1">
      <alignment vertical="top"/>
      <protection hidden="1"/>
    </xf>
    <xf numFmtId="0" fontId="5" fillId="0" borderId="0" xfId="0" applyFont="1" applyFill="1" applyBorder="1" applyAlignment="1" applyProtection="1">
      <alignment horizontal="left" vertical="top" wrapText="1"/>
      <protection hidden="1"/>
    </xf>
    <xf numFmtId="0" fontId="5" fillId="0" borderId="0" xfId="0" applyFont="1" applyFill="1" applyAlignment="1" applyProtection="1">
      <alignment vertical="top"/>
      <protection hidden="1"/>
    </xf>
    <xf numFmtId="0" fontId="4" fillId="0" borderId="0" xfId="0" applyFont="1" applyFill="1" applyAlignment="1" applyProtection="1">
      <alignment vertical="top"/>
      <protection hidden="1"/>
    </xf>
    <xf numFmtId="0" fontId="4" fillId="0" borderId="0" xfId="0" applyFont="1" applyAlignment="1" applyProtection="1">
      <alignment horizontal="center" vertical="top"/>
      <protection hidden="1"/>
    </xf>
    <xf numFmtId="0" fontId="9" fillId="0" borderId="0" xfId="0" applyFont="1" applyAlignment="1" applyProtection="1">
      <alignment horizontal="right" vertical="center"/>
      <protection hidden="1"/>
    </xf>
    <xf numFmtId="0" fontId="4" fillId="0" borderId="1" xfId="0" applyFont="1" applyFill="1" applyBorder="1" applyAlignment="1" applyProtection="1">
      <alignment horizontal="center" vertical="center"/>
      <protection hidden="1"/>
    </xf>
    <xf numFmtId="0" fontId="3" fillId="0" borderId="0" xfId="0" applyFont="1" applyFill="1" applyAlignment="1" applyProtection="1">
      <alignment horizontal="right" vertical="center"/>
      <protection hidden="1"/>
    </xf>
    <xf numFmtId="0" fontId="10" fillId="0" borderId="0" xfId="0" applyFont="1" applyAlignment="1" applyProtection="1">
      <alignment horizontal="left" vertical="center"/>
      <protection hidden="1"/>
    </xf>
    <xf numFmtId="0" fontId="16" fillId="0" borderId="0" xfId="0" applyFont="1" applyFill="1" applyAlignment="1" applyProtection="1">
      <alignment horizontal="left" vertical="center"/>
      <protection hidden="1"/>
    </xf>
    <xf numFmtId="0" fontId="15" fillId="0" borderId="0" xfId="0" applyFont="1" applyAlignment="1" applyProtection="1">
      <protection hidden="1"/>
    </xf>
    <xf numFmtId="49" fontId="4" fillId="2" borderId="10" xfId="0" applyNumberFormat="1" applyFont="1" applyFill="1" applyBorder="1" applyAlignment="1" applyProtection="1">
      <alignment horizontal="center" vertical="center" wrapText="1"/>
      <protection locked="0"/>
    </xf>
    <xf numFmtId="49" fontId="4" fillId="2" borderId="13" xfId="0" applyNumberFormat="1" applyFont="1" applyFill="1" applyBorder="1" applyAlignment="1" applyProtection="1">
      <alignment horizontal="center" vertical="center" wrapText="1"/>
      <protection locked="0"/>
    </xf>
    <xf numFmtId="49" fontId="4" fillId="2" borderId="16" xfId="0" applyNumberFormat="1" applyFont="1" applyFill="1" applyBorder="1" applyAlignment="1" applyProtection="1">
      <alignment horizontal="center" vertical="center" wrapText="1"/>
      <protection locked="0"/>
    </xf>
    <xf numFmtId="0" fontId="8" fillId="0" borderId="0" xfId="0" applyFont="1" applyAlignment="1" applyProtection="1">
      <alignment horizontal="center" vertical="top"/>
      <protection hidden="1"/>
    </xf>
    <xf numFmtId="0" fontId="1" fillId="4" borderId="0" xfId="0" applyNumberFormat="1" applyFont="1" applyFill="1" applyAlignment="1" applyProtection="1">
      <alignment horizontal="center" vertical="center"/>
      <protection hidden="1"/>
    </xf>
    <xf numFmtId="0" fontId="9" fillId="0" borderId="0" xfId="0" applyFont="1" applyAlignment="1" applyProtection="1">
      <alignment vertical="center"/>
      <protection hidden="1"/>
    </xf>
    <xf numFmtId="0" fontId="4" fillId="0" borderId="0" xfId="0" applyFont="1" applyAlignment="1" applyProtection="1">
      <alignment horizontal="left" vertical="center"/>
      <protection hidden="1"/>
    </xf>
    <xf numFmtId="0" fontId="13" fillId="0" borderId="0" xfId="0" applyFont="1" applyAlignment="1" applyProtection="1">
      <alignment horizontal="center" vertical="center"/>
      <protection hidden="1"/>
    </xf>
    <xf numFmtId="0" fontId="10" fillId="0" borderId="0" xfId="0" applyFont="1" applyFill="1" applyAlignment="1" applyProtection="1">
      <alignment horizontal="right" vertical="top"/>
      <protection hidden="1"/>
    </xf>
    <xf numFmtId="0" fontId="10" fillId="0" borderId="0" xfId="0" applyFont="1" applyFill="1" applyAlignment="1" applyProtection="1">
      <alignment horizontal="left" vertical="top"/>
      <protection hidden="1"/>
    </xf>
    <xf numFmtId="0" fontId="4" fillId="0" borderId="0" xfId="0" applyFont="1" applyFill="1" applyAlignment="1" applyProtection="1">
      <alignment horizontal="left" vertical="center"/>
      <protection hidden="1"/>
    </xf>
    <xf numFmtId="0" fontId="8" fillId="0" borderId="0" xfId="0" applyFont="1" applyFill="1" applyAlignment="1" applyProtection="1">
      <alignment vertical="center" wrapText="1"/>
      <protection hidden="1"/>
    </xf>
    <xf numFmtId="0" fontId="2" fillId="0" borderId="0" xfId="0" applyFont="1" applyAlignment="1" applyProtection="1">
      <alignment horizontal="left" vertical="center"/>
      <protection hidden="1"/>
    </xf>
    <xf numFmtId="0" fontId="20" fillId="0" borderId="0" xfId="0" applyFont="1" applyAlignment="1" applyProtection="1">
      <alignment horizontal="center"/>
      <protection hidden="1"/>
    </xf>
    <xf numFmtId="0" fontId="21" fillId="0" borderId="0" xfId="0" applyFont="1" applyAlignment="1" applyProtection="1">
      <alignment horizontal="right" vertical="center"/>
      <protection hidden="1"/>
    </xf>
    <xf numFmtId="0" fontId="2" fillId="0" borderId="0" xfId="0" applyFont="1" applyAlignment="1" applyProtection="1">
      <alignment horizontal="left" vertical="center" wrapText="1"/>
      <protection hidden="1"/>
    </xf>
    <xf numFmtId="0" fontId="13" fillId="0" borderId="0" xfId="0" applyFont="1" applyFill="1" applyAlignment="1" applyProtection="1">
      <alignment horizontal="center" vertical="center"/>
      <protection hidden="1"/>
    </xf>
    <xf numFmtId="0" fontId="1" fillId="0" borderId="0" xfId="0" applyFont="1" applyAlignment="1" applyProtection="1">
      <alignment horizontal="left" vertical="center"/>
      <protection hidden="1"/>
    </xf>
    <xf numFmtId="0" fontId="23" fillId="0" borderId="0" xfId="0" applyFont="1" applyAlignment="1" applyProtection="1">
      <alignment horizontal="left" vertical="center"/>
      <protection hidden="1"/>
    </xf>
    <xf numFmtId="0" fontId="2" fillId="0" borderId="0" xfId="0" applyFont="1" applyFill="1" applyAlignment="1" applyProtection="1">
      <alignment horizontal="left" vertical="center" wrapText="1"/>
      <protection hidden="1"/>
    </xf>
    <xf numFmtId="0" fontId="8" fillId="0" borderId="0" xfId="0" applyFont="1" applyFill="1" applyAlignment="1" applyProtection="1">
      <alignment horizontal="left" vertical="top" wrapText="1"/>
      <protection hidden="1"/>
    </xf>
    <xf numFmtId="0" fontId="8" fillId="0" borderId="0" xfId="0" applyNumberFormat="1" applyFont="1" applyFill="1" applyAlignment="1" applyProtection="1">
      <alignment horizontal="center" vertical="center"/>
      <protection hidden="1"/>
    </xf>
    <xf numFmtId="0" fontId="1" fillId="0" borderId="0" xfId="0" applyNumberFormat="1" applyFont="1" applyFill="1" applyAlignment="1" applyProtection="1">
      <alignment horizontal="left" vertical="center"/>
      <protection hidden="1"/>
    </xf>
    <xf numFmtId="0" fontId="4" fillId="0" borderId="1" xfId="0" applyFont="1" applyBorder="1" applyAlignment="1" applyProtection="1">
      <alignment horizontal="center" vertical="center" wrapText="1"/>
      <protection hidden="1"/>
    </xf>
    <xf numFmtId="0" fontId="2" fillId="0" borderId="23" xfId="0" applyFont="1" applyBorder="1" applyAlignment="1" applyProtection="1">
      <alignment horizontal="left" vertical="center"/>
      <protection hidden="1"/>
    </xf>
    <xf numFmtId="0" fontId="25" fillId="0" borderId="22" xfId="0" applyFont="1" applyBorder="1" applyAlignment="1" applyProtection="1">
      <alignment horizontal="left" vertical="center"/>
      <protection hidden="1"/>
    </xf>
    <xf numFmtId="0" fontId="1" fillId="0" borderId="22" xfId="0" applyFont="1" applyBorder="1" applyAlignment="1" applyProtection="1">
      <alignment horizontal="left" vertical="center"/>
      <protection hidden="1"/>
    </xf>
    <xf numFmtId="0" fontId="1" fillId="0" borderId="24" xfId="0" applyNumberFormat="1" applyFont="1" applyFill="1" applyBorder="1" applyAlignment="1" applyProtection="1">
      <alignment horizontal="left" vertical="center"/>
      <protection hidden="1"/>
    </xf>
    <xf numFmtId="0" fontId="2" fillId="0" borderId="25" xfId="0" applyFont="1" applyBorder="1" applyAlignment="1" applyProtection="1">
      <alignment horizontal="left" vertical="center"/>
      <protection hidden="1"/>
    </xf>
    <xf numFmtId="0" fontId="10" fillId="0" borderId="0" xfId="0" applyFont="1" applyFill="1" applyBorder="1" applyAlignment="1" applyProtection="1">
      <alignment vertical="center"/>
      <protection hidden="1"/>
    </xf>
    <xf numFmtId="0" fontId="2" fillId="0" borderId="18" xfId="0" applyFont="1" applyBorder="1" applyAlignment="1" applyProtection="1">
      <alignment horizontal="left" vertical="center"/>
      <protection hidden="1"/>
    </xf>
    <xf numFmtId="0" fontId="10" fillId="0" borderId="0" xfId="0" applyFont="1" applyBorder="1" applyAlignment="1" applyProtection="1">
      <alignment horizontal="left" vertical="center"/>
      <protection hidden="1"/>
    </xf>
    <xf numFmtId="0" fontId="1" fillId="0" borderId="0" xfId="0" applyFont="1" applyBorder="1" applyAlignment="1" applyProtection="1">
      <alignment horizontal="left" vertical="center"/>
      <protection hidden="1"/>
    </xf>
    <xf numFmtId="0" fontId="1" fillId="0" borderId="0" xfId="0" applyNumberFormat="1" applyFont="1" applyFill="1" applyBorder="1" applyAlignment="1" applyProtection="1">
      <alignment horizontal="left" vertical="center"/>
      <protection hidden="1"/>
    </xf>
    <xf numFmtId="0" fontId="8" fillId="0" borderId="0" xfId="0" applyFont="1" applyFill="1" applyAlignment="1" applyProtection="1">
      <alignment horizontal="left" vertical="center"/>
      <protection locked="0"/>
    </xf>
    <xf numFmtId="0" fontId="8" fillId="0" borderId="0" xfId="0" applyFont="1" applyFill="1" applyAlignment="1" applyProtection="1">
      <alignment horizontal="left" vertical="center"/>
      <protection hidden="1"/>
    </xf>
    <xf numFmtId="0" fontId="2" fillId="0" borderId="25" xfId="0" applyFont="1" applyBorder="1" applyAlignment="1" applyProtection="1">
      <alignment horizontal="left" vertical="top"/>
      <protection hidden="1"/>
    </xf>
    <xf numFmtId="0" fontId="1" fillId="0" borderId="0" xfId="0" applyNumberFormat="1" applyFont="1" applyFill="1" applyBorder="1" applyAlignment="1" applyProtection="1">
      <alignment horizontal="left" vertical="top"/>
      <protection hidden="1"/>
    </xf>
    <xf numFmtId="0" fontId="2" fillId="0" borderId="18" xfId="0" applyFont="1" applyBorder="1" applyAlignment="1" applyProtection="1">
      <alignment horizontal="left" vertical="top"/>
      <protection hidden="1"/>
    </xf>
    <xf numFmtId="0" fontId="1" fillId="0" borderId="0" xfId="0" applyNumberFormat="1" applyFont="1" applyFill="1" applyAlignment="1" applyProtection="1">
      <alignment horizontal="center" vertical="top"/>
      <protection hidden="1"/>
    </xf>
    <xf numFmtId="0" fontId="8" fillId="0" borderId="0" xfId="0" applyFont="1" applyFill="1" applyAlignment="1" applyProtection="1">
      <alignment horizontal="left" vertical="top" wrapText="1"/>
      <protection locked="0"/>
    </xf>
    <xf numFmtId="0" fontId="8" fillId="0" borderId="0" xfId="0" applyFont="1" applyFill="1" applyAlignment="1" applyProtection="1">
      <alignment horizontal="center" vertical="top"/>
      <protection hidden="1"/>
    </xf>
    <xf numFmtId="0" fontId="4" fillId="0" borderId="1" xfId="0" applyFont="1" applyBorder="1" applyAlignment="1" applyProtection="1">
      <alignment horizontal="center" vertical="top" wrapText="1"/>
      <protection hidden="1"/>
    </xf>
    <xf numFmtId="0" fontId="2" fillId="0" borderId="0" xfId="0" applyFont="1" applyFill="1" applyAlignment="1" applyProtection="1">
      <alignment horizontal="left" vertical="top" wrapText="1"/>
      <protection hidden="1"/>
    </xf>
    <xf numFmtId="0" fontId="2" fillId="0" borderId="0" xfId="0" applyFont="1" applyAlignment="1" applyProtection="1">
      <alignment horizontal="left" vertical="top"/>
      <protection hidden="1"/>
    </xf>
    <xf numFmtId="0" fontId="13" fillId="0" borderId="25" xfId="0" applyFont="1" applyBorder="1" applyAlignment="1" applyProtection="1">
      <alignment horizontal="left" vertical="center"/>
      <protection hidden="1"/>
    </xf>
    <xf numFmtId="0" fontId="13" fillId="0" borderId="0" xfId="0" applyFont="1" applyBorder="1" applyAlignment="1" applyProtection="1">
      <alignment horizontal="left" vertical="center"/>
      <protection hidden="1"/>
    </xf>
    <xf numFmtId="0" fontId="13" fillId="0" borderId="0" xfId="0" applyNumberFormat="1" applyFont="1" applyFill="1" applyBorder="1" applyAlignment="1" applyProtection="1">
      <alignment horizontal="left" vertical="center"/>
      <protection hidden="1"/>
    </xf>
    <xf numFmtId="0" fontId="13" fillId="0" borderId="18" xfId="0" applyFont="1" applyBorder="1" applyAlignment="1" applyProtection="1">
      <alignment horizontal="center" vertical="center"/>
      <protection hidden="1"/>
    </xf>
    <xf numFmtId="0" fontId="13" fillId="0" borderId="0" xfId="0" applyNumberFormat="1" applyFont="1" applyFill="1" applyAlignment="1" applyProtection="1">
      <alignment horizontal="center" vertical="center"/>
      <protection hidden="1"/>
    </xf>
    <xf numFmtId="0" fontId="13" fillId="0" borderId="0" xfId="0" applyFont="1" applyAlignment="1" applyProtection="1">
      <alignment horizontal="left" vertical="center" wrapText="1"/>
      <protection hidden="1"/>
    </xf>
    <xf numFmtId="0" fontId="13" fillId="0" borderId="0" xfId="0" applyFont="1" applyAlignment="1" applyProtection="1">
      <alignment horizontal="left" vertical="center"/>
      <protection hidden="1"/>
    </xf>
    <xf numFmtId="0" fontId="9" fillId="0" borderId="6" xfId="0" applyFont="1" applyBorder="1" applyAlignment="1" applyProtection="1">
      <alignment horizontal="left" vertical="center" wrapText="1" indent="1"/>
      <protection locked="0"/>
    </xf>
    <xf numFmtId="0" fontId="13" fillId="0" borderId="0" xfId="0" applyFont="1" applyBorder="1" applyAlignment="1" applyProtection="1">
      <alignment horizontal="left" vertical="center" wrapText="1" indent="1"/>
      <protection hidden="1"/>
    </xf>
    <xf numFmtId="0" fontId="13" fillId="0" borderId="18" xfId="0" applyFont="1" applyBorder="1" applyAlignment="1" applyProtection="1">
      <alignment horizontal="left" vertical="center"/>
      <protection hidden="1"/>
    </xf>
    <xf numFmtId="0" fontId="13" fillId="0" borderId="0" xfId="0" applyFont="1" applyAlignment="1" applyProtection="1">
      <alignment horizontal="left" vertical="center" wrapText="1" indent="1"/>
      <protection hidden="1"/>
    </xf>
    <xf numFmtId="0" fontId="13" fillId="0" borderId="0" xfId="0" applyFont="1" applyFill="1" applyAlignment="1" applyProtection="1">
      <alignment horizontal="left" vertical="center" wrapText="1"/>
      <protection hidden="1"/>
    </xf>
    <xf numFmtId="0" fontId="1" fillId="0" borderId="6" xfId="1" applyBorder="1" applyAlignment="1" applyProtection="1">
      <alignment horizontal="left" vertical="center" wrapText="1" indent="1"/>
      <protection locked="0"/>
    </xf>
    <xf numFmtId="0" fontId="13" fillId="0" borderId="26" xfId="0" applyFont="1" applyBorder="1" applyAlignment="1" applyProtection="1">
      <alignment horizontal="left" vertical="center"/>
      <protection hidden="1"/>
    </xf>
    <xf numFmtId="0" fontId="13" fillId="0" borderId="28" xfId="0" applyFont="1" applyBorder="1" applyAlignment="1" applyProtection="1">
      <alignment horizontal="left" vertical="center"/>
      <protection hidden="1"/>
    </xf>
    <xf numFmtId="0" fontId="13" fillId="0" borderId="28" xfId="0" applyNumberFormat="1" applyFont="1" applyFill="1" applyBorder="1" applyAlignment="1" applyProtection="1">
      <alignment horizontal="left" vertical="center"/>
      <protection hidden="1"/>
    </xf>
    <xf numFmtId="0" fontId="13" fillId="0" borderId="27" xfId="0" applyFont="1" applyBorder="1" applyAlignment="1" applyProtection="1">
      <alignment horizontal="left" vertical="center"/>
      <protection hidden="1"/>
    </xf>
    <xf numFmtId="0" fontId="13" fillId="0" borderId="0" xfId="0" applyNumberFormat="1" applyFont="1" applyFill="1" applyAlignment="1" applyProtection="1">
      <alignment horizontal="left" vertical="center"/>
      <protection hidden="1"/>
    </xf>
    <xf numFmtId="0" fontId="25" fillId="0" borderId="0" xfId="0" applyFont="1" applyAlignment="1" applyProtection="1">
      <alignment horizontal="left" vertical="top"/>
      <protection hidden="1"/>
    </xf>
    <xf numFmtId="0" fontId="5" fillId="0" borderId="0" xfId="0" applyFont="1" applyBorder="1" applyAlignment="1" applyProtection="1">
      <alignment vertical="center"/>
      <protection hidden="1"/>
    </xf>
    <xf numFmtId="0" fontId="2" fillId="0" borderId="0" xfId="0" applyFont="1" applyBorder="1" applyAlignment="1" applyProtection="1">
      <alignment horizontal="left" vertical="center"/>
      <protection hidden="1"/>
    </xf>
    <xf numFmtId="0" fontId="2" fillId="0" borderId="0" xfId="0" applyNumberFormat="1" applyFont="1" applyAlignment="1" applyProtection="1">
      <alignment horizontal="left" vertical="center"/>
      <protection hidden="1"/>
    </xf>
    <xf numFmtId="0" fontId="13" fillId="0" borderId="0" xfId="0" applyFont="1" applyBorder="1" applyAlignment="1" applyProtection="1">
      <alignment horizontal="left" vertical="top" wrapText="1"/>
      <protection hidden="1"/>
    </xf>
    <xf numFmtId="0" fontId="23" fillId="0" borderId="0" xfId="0" applyFont="1" applyFill="1" applyAlignment="1" applyProtection="1">
      <alignment horizontal="left" vertical="center"/>
      <protection hidden="1"/>
    </xf>
    <xf numFmtId="0" fontId="13" fillId="0" borderId="0" xfId="0" applyFont="1" applyFill="1" applyBorder="1" applyAlignment="1" applyProtection="1">
      <alignment horizontal="left" vertical="top" wrapText="1" indent="1"/>
      <protection hidden="1"/>
    </xf>
    <xf numFmtId="0" fontId="13" fillId="0" borderId="0" xfId="0" applyFont="1" applyFill="1" applyBorder="1" applyAlignment="1" applyProtection="1">
      <alignment horizontal="left" vertical="top" wrapText="1"/>
      <protection hidden="1"/>
    </xf>
    <xf numFmtId="0" fontId="2" fillId="0" borderId="0" xfId="0" applyFont="1" applyFill="1" applyAlignment="1" applyProtection="1">
      <alignment horizontal="left" vertical="center"/>
      <protection hidden="1"/>
    </xf>
    <xf numFmtId="0" fontId="2" fillId="0" borderId="0" xfId="0" applyNumberFormat="1" applyFont="1" applyFill="1" applyAlignment="1" applyProtection="1">
      <alignment horizontal="left" vertical="center"/>
      <protection hidden="1"/>
    </xf>
    <xf numFmtId="0" fontId="2" fillId="0" borderId="0" xfId="0" applyFont="1" applyFill="1" applyBorder="1" applyAlignment="1" applyProtection="1">
      <alignment horizontal="left" vertical="center"/>
      <protection hidden="1"/>
    </xf>
    <xf numFmtId="0" fontId="26" fillId="0" borderId="0" xfId="0" applyFont="1" applyBorder="1" applyAlignment="1" applyProtection="1">
      <alignment horizontal="left" vertical="center"/>
      <protection hidden="1"/>
    </xf>
    <xf numFmtId="0" fontId="21" fillId="0" borderId="6" xfId="1" applyFont="1" applyBorder="1" applyAlignment="1" applyProtection="1">
      <alignment horizontal="left" vertical="center" wrapText="1" indent="1"/>
      <protection locked="0"/>
    </xf>
    <xf numFmtId="0" fontId="21" fillId="0" borderId="0" xfId="0" applyNumberFormat="1" applyFont="1" applyFill="1" applyBorder="1" applyAlignment="1" applyProtection="1">
      <alignment vertical="center"/>
      <protection hidden="1"/>
    </xf>
    <xf numFmtId="0" fontId="21" fillId="0" borderId="0" xfId="0" applyNumberFormat="1" applyFont="1" applyFill="1" applyBorder="1" applyAlignment="1" applyProtection="1">
      <alignment horizontal="center" vertical="center"/>
      <protection hidden="1"/>
    </xf>
    <xf numFmtId="0" fontId="21" fillId="0" borderId="0" xfId="0" applyFont="1" applyFill="1" applyBorder="1" applyAlignment="1" applyProtection="1">
      <alignment horizontal="right" vertical="center"/>
      <protection hidden="1"/>
    </xf>
    <xf numFmtId="164" fontId="21" fillId="8" borderId="6" xfId="1" applyNumberFormat="1" applyFont="1" applyFill="1" applyBorder="1" applyAlignment="1" applyProtection="1">
      <alignment horizontal="left" vertical="center" wrapText="1" indent="1"/>
      <protection locked="0"/>
    </xf>
    <xf numFmtId="0" fontId="13" fillId="8" borderId="0" xfId="0" applyFont="1" applyFill="1" applyAlignment="1" applyProtection="1">
      <alignment horizontal="left" vertical="center" wrapText="1" indent="1"/>
      <protection hidden="1"/>
    </xf>
    <xf numFmtId="0" fontId="21" fillId="0" borderId="0" xfId="0" applyFont="1" applyBorder="1" applyAlignment="1" applyProtection="1">
      <alignment horizontal="left" vertical="center"/>
      <protection hidden="1"/>
    </xf>
    <xf numFmtId="0" fontId="13" fillId="0" borderId="0" xfId="0" applyFont="1" applyBorder="1" applyAlignment="1" applyProtection="1">
      <alignment horizontal="center" vertical="center"/>
      <protection hidden="1"/>
    </xf>
    <xf numFmtId="0" fontId="13" fillId="0" borderId="0" xfId="0" applyFont="1" applyFill="1" applyBorder="1" applyAlignment="1" applyProtection="1">
      <alignment horizontal="left" vertical="center"/>
      <protection hidden="1"/>
    </xf>
    <xf numFmtId="0" fontId="21" fillId="0" borderId="0" xfId="1" applyFont="1" applyBorder="1" applyAlignment="1" applyProtection="1">
      <alignment horizontal="left" vertical="center"/>
      <protection hidden="1"/>
    </xf>
    <xf numFmtId="0" fontId="10" fillId="0" borderId="28" xfId="0" applyFont="1" applyBorder="1" applyAlignment="1" applyProtection="1">
      <alignment horizontal="left" vertical="center"/>
      <protection hidden="1"/>
    </xf>
    <xf numFmtId="0" fontId="4" fillId="0" borderId="28" xfId="0" applyFont="1" applyBorder="1" applyAlignment="1" applyProtection="1">
      <alignment horizontal="left" vertical="center"/>
      <protection hidden="1"/>
    </xf>
    <xf numFmtId="0" fontId="13" fillId="0" borderId="28" xfId="0" applyFont="1" applyBorder="1" applyAlignment="1" applyProtection="1">
      <alignment horizontal="center" vertical="center"/>
      <protection hidden="1"/>
    </xf>
    <xf numFmtId="0" fontId="4" fillId="0" borderId="28" xfId="0" applyFont="1" applyFill="1" applyBorder="1" applyAlignment="1" applyProtection="1">
      <alignment horizontal="left" vertical="center"/>
      <protection hidden="1"/>
    </xf>
    <xf numFmtId="0" fontId="4" fillId="0" borderId="22" xfId="0" applyFont="1" applyBorder="1" applyAlignment="1" applyProtection="1">
      <alignment horizontal="left" vertical="center"/>
      <protection hidden="1"/>
    </xf>
    <xf numFmtId="0" fontId="13" fillId="0" borderId="22" xfId="0" applyFont="1" applyBorder="1" applyAlignment="1" applyProtection="1">
      <alignment horizontal="center" vertical="center"/>
      <protection hidden="1"/>
    </xf>
    <xf numFmtId="0" fontId="17" fillId="0" borderId="0" xfId="0" applyFont="1" applyAlignment="1" applyProtection="1">
      <alignment horizontal="left" vertical="center"/>
      <protection hidden="1"/>
    </xf>
    <xf numFmtId="0" fontId="18" fillId="0" borderId="0" xfId="0" applyFont="1" applyAlignment="1" applyProtection="1">
      <alignment vertical="center"/>
      <protection hidden="1"/>
    </xf>
    <xf numFmtId="0" fontId="17" fillId="0" borderId="0" xfId="0" applyFont="1" applyAlignment="1" applyProtection="1">
      <alignment vertical="center"/>
      <protection hidden="1"/>
    </xf>
    <xf numFmtId="0" fontId="4" fillId="9" borderId="1" xfId="0" applyFont="1" applyFill="1" applyBorder="1" applyAlignment="1" applyProtection="1">
      <alignment horizontal="center" vertical="center" wrapText="1"/>
      <protection hidden="1"/>
    </xf>
    <xf numFmtId="0" fontId="3" fillId="0" borderId="25" xfId="0" applyFont="1" applyBorder="1" applyAlignment="1" applyProtection="1">
      <alignment horizontal="left"/>
      <protection hidden="1"/>
    </xf>
    <xf numFmtId="0" fontId="8" fillId="0" borderId="0" xfId="0" applyFont="1" applyBorder="1" applyAlignment="1" applyProtection="1">
      <protection hidden="1"/>
    </xf>
    <xf numFmtId="0" fontId="8" fillId="0" borderId="0" xfId="0" applyNumberFormat="1" applyFont="1" applyFill="1" applyBorder="1" applyAlignment="1" applyProtection="1">
      <alignment horizontal="left"/>
      <protection hidden="1"/>
    </xf>
    <xf numFmtId="0" fontId="3" fillId="0" borderId="0" xfId="0" applyFont="1" applyBorder="1" applyAlignment="1" applyProtection="1">
      <alignment horizontal="left"/>
      <protection hidden="1"/>
    </xf>
    <xf numFmtId="0" fontId="3" fillId="0" borderId="18" xfId="0" applyFont="1" applyBorder="1" applyAlignment="1" applyProtection="1">
      <alignment horizontal="center"/>
      <protection hidden="1"/>
    </xf>
    <xf numFmtId="0" fontId="3" fillId="0" borderId="0" xfId="0" applyNumberFormat="1" applyFont="1" applyFill="1" applyAlignment="1" applyProtection="1">
      <alignment horizontal="center"/>
      <protection hidden="1"/>
    </xf>
    <xf numFmtId="0" fontId="3" fillId="0" borderId="0" xfId="0" applyFont="1" applyAlignment="1" applyProtection="1">
      <alignment horizontal="center"/>
      <protection hidden="1"/>
    </xf>
    <xf numFmtId="0" fontId="3" fillId="0" borderId="0" xfId="0" applyFont="1" applyAlignment="1" applyProtection="1">
      <alignment horizontal="left" wrapText="1"/>
      <protection hidden="1"/>
    </xf>
    <xf numFmtId="0" fontId="4" fillId="9" borderId="1" xfId="0" applyFont="1" applyFill="1" applyBorder="1" applyAlignment="1" applyProtection="1">
      <alignment horizontal="center" wrapText="1"/>
      <protection hidden="1"/>
    </xf>
    <xf numFmtId="0" fontId="5" fillId="0" borderId="0" xfId="0" applyFont="1" applyAlignment="1" applyProtection="1">
      <alignment horizontal="right" vertical="center" wrapText="1"/>
      <protection hidden="1"/>
    </xf>
    <xf numFmtId="0" fontId="27" fillId="0" borderId="0" xfId="0" applyFont="1" applyFill="1"/>
    <xf numFmtId="0" fontId="7" fillId="0" borderId="0" xfId="0" applyFont="1" applyAlignment="1" applyProtection="1">
      <alignment wrapText="1"/>
      <protection hidden="1"/>
    </xf>
    <xf numFmtId="0" fontId="2" fillId="0" borderId="0" xfId="0" applyFont="1" applyFill="1" applyBorder="1" applyAlignment="1" applyProtection="1">
      <protection hidden="1"/>
    </xf>
    <xf numFmtId="0" fontId="8" fillId="0" borderId="0" xfId="0" applyFont="1" applyFill="1" applyBorder="1" applyAlignment="1" applyProtection="1">
      <protection hidden="1"/>
    </xf>
    <xf numFmtId="0" fontId="3" fillId="0" borderId="0" xfId="0" applyFont="1" applyFill="1" applyBorder="1" applyAlignment="1" applyProtection="1">
      <alignment horizontal="left"/>
      <protection hidden="1"/>
    </xf>
    <xf numFmtId="0" fontId="1" fillId="0" borderId="0" xfId="0" applyNumberFormat="1" applyFont="1" applyFill="1" applyBorder="1" applyAlignment="1" applyProtection="1">
      <alignment horizontal="center" vertical="center"/>
      <protection hidden="1"/>
    </xf>
    <xf numFmtId="0" fontId="4" fillId="0" borderId="29" xfId="0" applyFont="1" applyBorder="1" applyAlignment="1" applyProtection="1">
      <alignment horizontal="center" vertical="center"/>
      <protection hidden="1"/>
    </xf>
    <xf numFmtId="0" fontId="6" fillId="0" borderId="8" xfId="0" applyFont="1" applyBorder="1" applyAlignment="1" applyProtection="1">
      <alignment vertical="center"/>
      <protection hidden="1"/>
    </xf>
    <xf numFmtId="0" fontId="4" fillId="2" borderId="11" xfId="0" applyNumberFormat="1" applyFont="1" applyFill="1" applyBorder="1" applyAlignment="1" applyProtection="1">
      <alignment horizontal="center" vertical="center" wrapText="1"/>
      <protection locked="0"/>
    </xf>
    <xf numFmtId="0" fontId="4" fillId="2" borderId="14" xfId="0" applyNumberFormat="1" applyFont="1" applyFill="1" applyBorder="1" applyAlignment="1" applyProtection="1">
      <alignment horizontal="center" vertical="center" wrapText="1"/>
      <protection locked="0"/>
    </xf>
    <xf numFmtId="0" fontId="4" fillId="2" borderId="17" xfId="0" applyNumberFormat="1" applyFont="1" applyFill="1" applyBorder="1" applyAlignment="1" applyProtection="1">
      <alignment horizontal="center" vertical="center" wrapText="1"/>
      <protection locked="0"/>
    </xf>
    <xf numFmtId="0" fontId="10" fillId="0" borderId="0" xfId="0" applyFont="1" applyFill="1" applyAlignment="1" applyProtection="1">
      <alignment horizontal="right" vertical="center"/>
      <protection hidden="1"/>
    </xf>
    <xf numFmtId="0" fontId="5" fillId="0" borderId="0" xfId="0" quotePrefix="1" applyFont="1" applyAlignment="1" applyProtection="1">
      <alignment horizontal="left" vertical="top"/>
      <protection hidden="1"/>
    </xf>
    <xf numFmtId="0" fontId="5" fillId="0" borderId="0" xfId="0" applyFont="1" applyAlignment="1" applyProtection="1">
      <alignment horizontal="center" vertical="top" wrapText="1"/>
      <protection hidden="1"/>
    </xf>
    <xf numFmtId="0" fontId="4" fillId="0" borderId="0" xfId="0" applyFont="1" applyAlignment="1" applyProtection="1">
      <alignment horizontal="center" vertical="top" wrapText="1"/>
      <protection hidden="1"/>
    </xf>
    <xf numFmtId="0" fontId="5" fillId="0" borderId="6" xfId="0" applyFont="1" applyBorder="1" applyAlignment="1" applyProtection="1">
      <alignment horizontal="center" wrapText="1"/>
      <protection hidden="1"/>
    </xf>
    <xf numFmtId="0" fontId="5" fillId="0" borderId="19" xfId="0" applyFont="1" applyBorder="1" applyAlignment="1" applyProtection="1">
      <alignment horizontal="center" wrapText="1"/>
      <protection hidden="1"/>
    </xf>
    <xf numFmtId="0" fontId="5" fillId="0" borderId="21" xfId="0" applyFont="1" applyBorder="1" applyAlignment="1" applyProtection="1">
      <alignment horizontal="center" wrapText="1"/>
      <protection hidden="1"/>
    </xf>
    <xf numFmtId="0" fontId="5" fillId="4" borderId="6" xfId="0" applyFont="1" applyFill="1" applyBorder="1" applyAlignment="1" applyProtection="1">
      <alignment horizontal="left" vertical="top" wrapText="1" indent="1"/>
      <protection locked="0"/>
    </xf>
    <xf numFmtId="0" fontId="5" fillId="4" borderId="6" xfId="0" applyFont="1" applyFill="1" applyBorder="1" applyAlignment="1" applyProtection="1">
      <alignment horizontal="center" vertical="center" wrapText="1"/>
      <protection locked="0"/>
    </xf>
    <xf numFmtId="0" fontId="4" fillId="4" borderId="19" xfId="0" applyFont="1" applyFill="1" applyBorder="1" applyAlignment="1" applyProtection="1">
      <alignment horizontal="center" vertical="top"/>
      <protection hidden="1"/>
    </xf>
    <xf numFmtId="0" fontId="4" fillId="4" borderId="21" xfId="0" applyFont="1" applyFill="1" applyBorder="1" applyAlignment="1" applyProtection="1">
      <alignment horizontal="center" vertical="top"/>
      <protection hidden="1"/>
    </xf>
    <xf numFmtId="0" fontId="8" fillId="4" borderId="0" xfId="0" applyNumberFormat="1" applyFont="1" applyFill="1" applyAlignment="1" applyProtection="1">
      <alignment horizontal="center" vertical="center"/>
      <protection hidden="1"/>
    </xf>
    <xf numFmtId="0" fontId="4" fillId="0" borderId="0" xfId="0" applyFont="1" applyAlignment="1" applyProtection="1">
      <alignment horizontal="left" vertical="top" wrapText="1"/>
      <protection hidden="1"/>
    </xf>
    <xf numFmtId="0" fontId="4" fillId="0" borderId="0" xfId="0" applyFont="1" applyAlignment="1" applyProtection="1">
      <alignment horizontal="left" vertical="top"/>
      <protection hidden="1"/>
    </xf>
    <xf numFmtId="0" fontId="5" fillId="0" borderId="0" xfId="0" applyFont="1" applyAlignment="1" applyProtection="1">
      <alignment horizontal="center" vertical="top"/>
      <protection hidden="1"/>
    </xf>
    <xf numFmtId="0" fontId="14" fillId="0" borderId="0" xfId="0" applyFont="1" applyFill="1" applyBorder="1" applyAlignment="1" applyProtection="1">
      <alignment horizontal="center" vertical="top" wrapText="1"/>
      <protection hidden="1"/>
    </xf>
    <xf numFmtId="165" fontId="13" fillId="0" borderId="0" xfId="0" quotePrefix="1" applyNumberFormat="1" applyFont="1" applyAlignment="1" applyProtection="1">
      <alignment horizontal="right" vertical="top"/>
      <protection hidden="1"/>
    </xf>
    <xf numFmtId="0" fontId="5" fillId="4" borderId="6" xfId="0" applyFont="1" applyFill="1" applyBorder="1" applyAlignment="1" applyProtection="1">
      <alignment horizontal="left" vertical="center" wrapText="1" indent="1"/>
      <protection locked="0"/>
    </xf>
    <xf numFmtId="0" fontId="4" fillId="0" borderId="0" xfId="0" applyFont="1" applyAlignment="1" applyProtection="1">
      <alignment horizontal="center" vertical="top"/>
      <protection locked="0" hidden="1"/>
    </xf>
    <xf numFmtId="0" fontId="22" fillId="0" borderId="0" xfId="0" applyNumberFormat="1" applyFont="1" applyFill="1" applyAlignment="1" applyProtection="1">
      <alignment horizontal="center" vertical="center"/>
      <protection hidden="1"/>
    </xf>
    <xf numFmtId="0" fontId="8" fillId="0" borderId="0" xfId="0" applyNumberFormat="1" applyFont="1" applyFill="1" applyAlignment="1" applyProtection="1">
      <alignment vertical="center"/>
      <protection hidden="1"/>
    </xf>
    <xf numFmtId="0" fontId="13" fillId="0" borderId="0" xfId="0" applyFont="1" applyFill="1" applyBorder="1" applyAlignment="1" applyProtection="1">
      <alignment vertical="center" wrapText="1"/>
      <protection hidden="1"/>
    </xf>
    <xf numFmtId="0" fontId="1" fillId="0" borderId="25" xfId="0" applyNumberFormat="1" applyFont="1" applyFill="1" applyBorder="1" applyAlignment="1" applyProtection="1">
      <alignment horizontal="center" vertical="center"/>
      <protection hidden="1"/>
    </xf>
    <xf numFmtId="0" fontId="2" fillId="0" borderId="0" xfId="0" applyFont="1" applyBorder="1" applyAlignment="1" applyProtection="1">
      <alignment horizontal="left" vertical="center" wrapText="1"/>
      <protection hidden="1"/>
    </xf>
    <xf numFmtId="0" fontId="4" fillId="0" borderId="31" xfId="0" applyFont="1" applyBorder="1" applyAlignment="1" applyProtection="1">
      <alignment horizontal="center" vertical="center" wrapText="1"/>
      <protection hidden="1"/>
    </xf>
    <xf numFmtId="0" fontId="10" fillId="0" borderId="0" xfId="0" applyFont="1" applyAlignment="1" applyProtection="1">
      <alignment vertical="top"/>
      <protection hidden="1"/>
    </xf>
    <xf numFmtId="0" fontId="22" fillId="4" borderId="0" xfId="0" applyNumberFormat="1" applyFont="1" applyFill="1" applyAlignment="1" applyProtection="1">
      <alignment horizontal="center" vertical="center"/>
      <protection hidden="1"/>
    </xf>
    <xf numFmtId="0" fontId="5" fillId="4" borderId="6" xfId="0" applyFont="1" applyFill="1" applyBorder="1" applyAlignment="1" applyProtection="1">
      <alignment horizontal="center" vertical="top"/>
      <protection locked="0"/>
    </xf>
    <xf numFmtId="0" fontId="9" fillId="0" borderId="6" xfId="1" applyFont="1" applyBorder="1" applyAlignment="1" applyProtection="1">
      <alignment horizontal="left" vertical="center" wrapText="1" indent="1"/>
      <protection locked="0"/>
    </xf>
    <xf numFmtId="0" fontId="9" fillId="0" borderId="0" xfId="2" applyFont="1" applyFill="1" applyAlignment="1" applyProtection="1">
      <alignment vertical="center"/>
      <protection hidden="1"/>
    </xf>
    <xf numFmtId="0" fontId="7" fillId="0" borderId="0" xfId="0" applyFont="1" applyFill="1" applyBorder="1" applyAlignment="1" applyProtection="1">
      <protection hidden="1"/>
    </xf>
    <xf numFmtId="0" fontId="4" fillId="0" borderId="25" xfId="0" applyFont="1" applyFill="1" applyBorder="1" applyAlignment="1" applyProtection="1">
      <alignment horizontal="center" wrapText="1"/>
      <protection hidden="1"/>
    </xf>
    <xf numFmtId="0" fontId="4" fillId="0" borderId="0" xfId="0" applyFont="1" applyFill="1" applyBorder="1" applyAlignment="1" applyProtection="1">
      <alignment horizontal="center" wrapText="1"/>
      <protection hidden="1"/>
    </xf>
    <xf numFmtId="0" fontId="11" fillId="0" borderId="25" xfId="0" applyFont="1" applyFill="1" applyBorder="1" applyAlignment="1" applyProtection="1">
      <alignment wrapText="1"/>
      <protection hidden="1"/>
    </xf>
    <xf numFmtId="0" fontId="11" fillId="0" borderId="0" xfId="0" applyFont="1" applyFill="1" applyBorder="1" applyAlignment="1" applyProtection="1">
      <alignment wrapText="1"/>
      <protection hidden="1"/>
    </xf>
    <xf numFmtId="0" fontId="4" fillId="0" borderId="0" xfId="0" applyFont="1" applyFill="1" applyBorder="1" applyAlignment="1" applyProtection="1">
      <protection hidden="1"/>
    </xf>
    <xf numFmtId="0" fontId="1" fillId="0" borderId="23" xfId="0" applyFont="1" applyBorder="1" applyAlignment="1" applyProtection="1">
      <alignment horizontal="center" vertical="center"/>
      <protection hidden="1"/>
    </xf>
    <xf numFmtId="0" fontId="1" fillId="0" borderId="24" xfId="0" applyFont="1" applyBorder="1" applyAlignment="1" applyProtection="1">
      <alignment horizontal="center" vertical="center"/>
      <protection hidden="1"/>
    </xf>
    <xf numFmtId="0" fontId="1" fillId="0" borderId="22" xfId="0" applyFont="1" applyBorder="1" applyAlignment="1" applyProtection="1">
      <alignment horizontal="center" vertical="center"/>
      <protection hidden="1"/>
    </xf>
    <xf numFmtId="0" fontId="13" fillId="0" borderId="25" xfId="0" applyFont="1" applyBorder="1" applyAlignment="1" applyProtection="1">
      <alignment horizontal="left" vertical="center" wrapText="1" indent="1"/>
      <protection hidden="1"/>
    </xf>
    <xf numFmtId="0" fontId="1" fillId="0" borderId="25" xfId="0" applyFont="1" applyBorder="1" applyAlignment="1" applyProtection="1">
      <alignment horizontal="center" vertical="top"/>
      <protection hidden="1"/>
    </xf>
    <xf numFmtId="0" fontId="1" fillId="0" borderId="18" xfId="0" applyFont="1" applyBorder="1" applyAlignment="1" applyProtection="1">
      <alignment horizontal="center" vertical="top"/>
      <protection hidden="1"/>
    </xf>
    <xf numFmtId="0" fontId="8" fillId="0" borderId="0" xfId="0" applyFont="1" applyFill="1" applyAlignment="1" applyProtection="1">
      <alignment horizontal="left" vertical="top" wrapText="1"/>
      <protection hidden="1"/>
    </xf>
    <xf numFmtId="0" fontId="22" fillId="4" borderId="0" xfId="0" applyNumberFormat="1" applyFont="1" applyFill="1" applyAlignment="1" applyProtection="1">
      <alignment horizontal="center" vertical="center"/>
      <protection hidden="1"/>
    </xf>
    <xf numFmtId="0" fontId="8" fillId="4" borderId="0" xfId="0" applyNumberFormat="1" applyFont="1" applyFill="1" applyAlignment="1" applyProtection="1">
      <alignment horizontal="center" vertical="center"/>
      <protection hidden="1"/>
    </xf>
    <xf numFmtId="0" fontId="24" fillId="7" borderId="1" xfId="1" applyFont="1" applyFill="1" applyBorder="1" applyAlignment="1" applyProtection="1">
      <alignment horizontal="center" vertical="center"/>
      <protection hidden="1"/>
    </xf>
    <xf numFmtId="0" fontId="10" fillId="0" borderId="19" xfId="0" applyFont="1" applyFill="1" applyBorder="1" applyAlignment="1" applyProtection="1">
      <alignment horizontal="center" vertical="center" wrapText="1"/>
      <protection hidden="1"/>
    </xf>
    <xf numFmtId="0" fontId="10" fillId="0" borderId="20" xfId="0" applyFont="1" applyFill="1" applyBorder="1" applyAlignment="1" applyProtection="1">
      <alignment horizontal="center" vertical="center" wrapText="1"/>
      <protection hidden="1"/>
    </xf>
    <xf numFmtId="0" fontId="10" fillId="0" borderId="21" xfId="0" applyFont="1" applyFill="1" applyBorder="1" applyAlignment="1" applyProtection="1">
      <alignment horizontal="center" vertical="center" wrapText="1"/>
      <protection hidden="1"/>
    </xf>
    <xf numFmtId="0" fontId="17" fillId="0" borderId="0" xfId="0" applyFont="1" applyAlignment="1" applyProtection="1">
      <alignment horizontal="left" vertical="top" wrapText="1"/>
      <protection hidden="1"/>
    </xf>
    <xf numFmtId="0" fontId="13" fillId="0" borderId="0" xfId="0" applyFont="1" applyBorder="1" applyAlignment="1" applyProtection="1">
      <alignment horizontal="center" vertical="center"/>
      <protection hidden="1"/>
    </xf>
    <xf numFmtId="0" fontId="1" fillId="0" borderId="26" xfId="0" applyFont="1" applyBorder="1" applyAlignment="1" applyProtection="1">
      <alignment horizontal="center" vertical="top"/>
      <protection hidden="1"/>
    </xf>
    <xf numFmtId="0" fontId="1" fillId="0" borderId="27" xfId="0" applyFont="1" applyBorder="1" applyAlignment="1" applyProtection="1">
      <alignment horizontal="center" vertical="top"/>
      <protection hidden="1"/>
    </xf>
    <xf numFmtId="0" fontId="13" fillId="0" borderId="25" xfId="0" applyFont="1" applyBorder="1" applyAlignment="1" applyProtection="1">
      <alignment horizontal="right" vertical="center"/>
      <protection hidden="1"/>
    </xf>
    <xf numFmtId="0" fontId="13" fillId="0" borderId="0" xfId="0" applyFont="1" applyBorder="1" applyAlignment="1" applyProtection="1">
      <alignment horizontal="right" vertical="center"/>
      <protection hidden="1"/>
    </xf>
    <xf numFmtId="0" fontId="13" fillId="0" borderId="18" xfId="0" applyFont="1" applyBorder="1" applyAlignment="1" applyProtection="1">
      <alignment horizontal="right" vertical="center"/>
      <protection hidden="1"/>
    </xf>
    <xf numFmtId="0" fontId="13" fillId="0" borderId="0" xfId="0" applyFont="1" applyBorder="1" applyAlignment="1" applyProtection="1">
      <alignment horizontal="left" vertical="top" wrapText="1" indent="1"/>
      <protection hidden="1"/>
    </xf>
    <xf numFmtId="0" fontId="21" fillId="0" borderId="0" xfId="0" applyFont="1" applyBorder="1" applyAlignment="1" applyProtection="1">
      <alignment horizontal="right" vertical="center" wrapText="1"/>
      <protection hidden="1"/>
    </xf>
    <xf numFmtId="0" fontId="21" fillId="0" borderId="18" xfId="0" applyFont="1" applyBorder="1" applyAlignment="1" applyProtection="1">
      <alignment horizontal="right" vertical="center" wrapText="1"/>
      <protection hidden="1"/>
    </xf>
    <xf numFmtId="0" fontId="1" fillId="0" borderId="28" xfId="0" applyFont="1" applyBorder="1" applyAlignment="1" applyProtection="1">
      <alignment horizontal="center" vertical="top"/>
      <protection hidden="1"/>
    </xf>
    <xf numFmtId="0" fontId="13" fillId="0" borderId="25" xfId="0" applyFont="1" applyBorder="1" applyAlignment="1" applyProtection="1">
      <alignment horizontal="right" vertical="center" wrapText="1"/>
      <protection hidden="1"/>
    </xf>
    <xf numFmtId="0" fontId="13" fillId="0" borderId="0" xfId="0" applyFont="1" applyBorder="1" applyAlignment="1" applyProtection="1">
      <alignment horizontal="right" vertical="center" wrapText="1"/>
      <protection hidden="1"/>
    </xf>
    <xf numFmtId="0" fontId="13" fillId="0" borderId="18" xfId="0" applyFont="1" applyBorder="1" applyAlignment="1" applyProtection="1">
      <alignment horizontal="right" vertical="center" wrapText="1"/>
      <protection hidden="1"/>
    </xf>
    <xf numFmtId="0" fontId="4" fillId="0" borderId="0" xfId="0" applyFont="1" applyAlignment="1" applyProtection="1">
      <alignment horizontal="left" vertical="top"/>
      <protection hidden="1"/>
    </xf>
    <xf numFmtId="0" fontId="8" fillId="0" borderId="0" xfId="0" applyFont="1" applyAlignment="1" applyProtection="1">
      <alignment horizontal="left" vertical="top"/>
      <protection hidden="1"/>
    </xf>
    <xf numFmtId="0" fontId="4" fillId="0" borderId="0" xfId="0" applyFont="1" applyAlignment="1" applyProtection="1">
      <alignment horizontal="left" vertical="top" wrapText="1"/>
      <protection hidden="1"/>
    </xf>
    <xf numFmtId="0" fontId="4" fillId="0" borderId="25" xfId="0" applyFont="1" applyFill="1" applyBorder="1" applyAlignment="1" applyProtection="1">
      <alignment horizontal="center" vertical="center" wrapText="1"/>
      <protection hidden="1"/>
    </xf>
    <xf numFmtId="0" fontId="4" fillId="0" borderId="0" xfId="0" applyFont="1" applyFill="1" applyBorder="1" applyAlignment="1" applyProtection="1">
      <alignment horizontal="center" vertical="center" wrapText="1"/>
      <protection hidden="1"/>
    </xf>
    <xf numFmtId="0" fontId="8" fillId="0" borderId="28" xfId="0" applyFont="1" applyFill="1" applyBorder="1" applyAlignment="1" applyProtection="1">
      <alignment horizontal="left" vertical="top" wrapText="1"/>
      <protection hidden="1"/>
    </xf>
    <xf numFmtId="0" fontId="5" fillId="0" borderId="0" xfId="0" applyFont="1" applyAlignment="1" applyProtection="1">
      <alignment horizontal="center" vertical="top"/>
      <protection hidden="1"/>
    </xf>
    <xf numFmtId="0" fontId="8" fillId="0" borderId="0" xfId="0" quotePrefix="1" applyFont="1" applyAlignment="1" applyProtection="1">
      <alignment horizontal="left" vertical="top"/>
      <protection hidden="1"/>
    </xf>
    <xf numFmtId="0" fontId="22" fillId="10" borderId="23" xfId="0" applyFont="1" applyFill="1" applyBorder="1" applyAlignment="1" applyProtection="1">
      <alignment horizontal="center" vertical="top" wrapText="1"/>
      <protection hidden="1"/>
    </xf>
    <xf numFmtId="0" fontId="22" fillId="10" borderId="22" xfId="0" applyFont="1" applyFill="1" applyBorder="1" applyAlignment="1" applyProtection="1">
      <alignment horizontal="center" vertical="top" wrapText="1"/>
      <protection hidden="1"/>
    </xf>
    <xf numFmtId="0" fontId="22" fillId="10" borderId="24" xfId="0" applyFont="1" applyFill="1" applyBorder="1" applyAlignment="1" applyProtection="1">
      <alignment horizontal="center" vertical="top" wrapText="1"/>
      <protection hidden="1"/>
    </xf>
    <xf numFmtId="0" fontId="22" fillId="10" borderId="26" xfId="0" applyFont="1" applyFill="1" applyBorder="1" applyAlignment="1" applyProtection="1">
      <alignment horizontal="center" vertical="top" wrapText="1"/>
      <protection hidden="1"/>
    </xf>
    <xf numFmtId="0" fontId="22" fillId="10" borderId="28" xfId="0" applyFont="1" applyFill="1" applyBorder="1" applyAlignment="1" applyProtection="1">
      <alignment horizontal="center" vertical="top" wrapText="1"/>
      <protection hidden="1"/>
    </xf>
    <xf numFmtId="0" fontId="22" fillId="10" borderId="27" xfId="0" applyFont="1" applyFill="1" applyBorder="1" applyAlignment="1" applyProtection="1">
      <alignment horizontal="center" vertical="top" wrapText="1"/>
      <protection hidden="1"/>
    </xf>
    <xf numFmtId="0" fontId="14" fillId="0" borderId="0" xfId="0" applyFont="1" applyFill="1" applyBorder="1" applyAlignment="1" applyProtection="1">
      <alignment horizontal="center" vertical="center"/>
      <protection hidden="1"/>
    </xf>
    <xf numFmtId="0" fontId="24" fillId="7" borderId="32" xfId="1" applyFont="1" applyFill="1" applyBorder="1" applyAlignment="1" applyProtection="1">
      <alignment horizontal="center" vertical="center"/>
      <protection hidden="1"/>
    </xf>
    <xf numFmtId="0" fontId="24" fillId="7" borderId="31" xfId="1" applyFont="1" applyFill="1" applyBorder="1" applyAlignment="1" applyProtection="1">
      <alignment horizontal="center" vertical="center"/>
      <protection hidden="1"/>
    </xf>
    <xf numFmtId="0" fontId="24" fillId="7" borderId="30" xfId="1" applyFont="1" applyFill="1" applyBorder="1" applyAlignment="1" applyProtection="1">
      <alignment horizontal="center" vertical="center"/>
      <protection hidden="1"/>
    </xf>
    <xf numFmtId="0" fontId="8" fillId="0" borderId="0" xfId="0" applyFont="1" applyFill="1" applyBorder="1" applyAlignment="1" applyProtection="1">
      <alignment horizontal="right" vertical="center" wrapText="1"/>
      <protection hidden="1"/>
    </xf>
    <xf numFmtId="0" fontId="9" fillId="6" borderId="19" xfId="0" applyFont="1" applyFill="1" applyBorder="1" applyAlignment="1" applyProtection="1">
      <alignment horizontal="center" vertical="center" wrapText="1"/>
      <protection hidden="1"/>
    </xf>
    <xf numFmtId="0" fontId="9" fillId="6" borderId="20" xfId="0" applyFont="1" applyFill="1" applyBorder="1" applyAlignment="1" applyProtection="1">
      <alignment horizontal="center" vertical="center" wrapText="1"/>
      <protection hidden="1"/>
    </xf>
    <xf numFmtId="0" fontId="11" fillId="5" borderId="23" xfId="0" applyFont="1" applyFill="1" applyBorder="1" applyAlignment="1" applyProtection="1">
      <alignment horizontal="left" vertical="center" wrapText="1"/>
      <protection hidden="1"/>
    </xf>
    <xf numFmtId="0" fontId="11" fillId="5" borderId="22" xfId="0" applyFont="1" applyFill="1" applyBorder="1" applyAlignment="1" applyProtection="1">
      <alignment horizontal="left" vertical="center" wrapText="1"/>
      <protection hidden="1"/>
    </xf>
    <xf numFmtId="0" fontId="11" fillId="5" borderId="24" xfId="0" applyFont="1" applyFill="1" applyBorder="1" applyAlignment="1" applyProtection="1">
      <alignment horizontal="left" vertical="center" wrapText="1"/>
      <protection hidden="1"/>
    </xf>
    <xf numFmtId="0" fontId="11" fillId="5" borderId="25" xfId="0" applyFont="1" applyFill="1" applyBorder="1" applyAlignment="1" applyProtection="1">
      <alignment horizontal="left" vertical="center" wrapText="1"/>
      <protection hidden="1"/>
    </xf>
    <xf numFmtId="0" fontId="11" fillId="5" borderId="0" xfId="0" applyFont="1" applyFill="1" applyBorder="1" applyAlignment="1" applyProtection="1">
      <alignment horizontal="left" vertical="center" wrapText="1"/>
      <protection hidden="1"/>
    </xf>
    <xf numFmtId="0" fontId="11" fillId="5" borderId="18" xfId="0" applyFont="1" applyFill="1" applyBorder="1" applyAlignment="1" applyProtection="1">
      <alignment horizontal="left" vertical="center" wrapText="1"/>
      <protection hidden="1"/>
    </xf>
    <xf numFmtId="0" fontId="11" fillId="5" borderId="26" xfId="0" applyFont="1" applyFill="1" applyBorder="1" applyAlignment="1" applyProtection="1">
      <alignment horizontal="left" vertical="center" wrapText="1"/>
      <protection hidden="1"/>
    </xf>
    <xf numFmtId="0" fontId="11" fillId="5" borderId="28" xfId="0" applyFont="1" applyFill="1" applyBorder="1" applyAlignment="1" applyProtection="1">
      <alignment horizontal="left" vertical="center" wrapText="1"/>
      <protection hidden="1"/>
    </xf>
    <xf numFmtId="0" fontId="11" fillId="5" borderId="27" xfId="0" applyFont="1" applyFill="1" applyBorder="1" applyAlignment="1" applyProtection="1">
      <alignment horizontal="left" vertical="center" wrapText="1"/>
      <protection hidden="1"/>
    </xf>
    <xf numFmtId="0" fontId="9" fillId="6" borderId="21" xfId="0" applyFont="1" applyFill="1" applyBorder="1" applyAlignment="1" applyProtection="1">
      <alignment horizontal="center" vertical="center" wrapText="1"/>
      <protection hidden="1"/>
    </xf>
    <xf numFmtId="0" fontId="7" fillId="0" borderId="0" xfId="0" applyFont="1" applyFill="1" applyAlignment="1" applyProtection="1">
      <alignment horizontal="left" vertical="center" wrapText="1"/>
      <protection hidden="1"/>
    </xf>
    <xf numFmtId="0" fontId="28" fillId="7" borderId="19" xfId="1" applyFont="1" applyFill="1" applyBorder="1" applyAlignment="1" applyProtection="1">
      <alignment horizontal="center" vertical="center"/>
      <protection hidden="1"/>
    </xf>
    <xf numFmtId="0" fontId="28" fillId="7" borderId="20" xfId="1" applyFont="1" applyFill="1" applyBorder="1" applyAlignment="1" applyProtection="1">
      <alignment horizontal="center" vertical="center"/>
      <protection hidden="1"/>
    </xf>
    <xf numFmtId="0" fontId="28" fillId="7" borderId="21" xfId="1" applyFont="1" applyFill="1" applyBorder="1" applyAlignment="1" applyProtection="1">
      <alignment horizontal="center" vertical="center"/>
      <protection hidden="1"/>
    </xf>
    <xf numFmtId="0" fontId="5" fillId="0" borderId="0" xfId="0" applyFont="1" applyAlignment="1" applyProtection="1">
      <alignment horizontal="right" vertical="center" wrapText="1"/>
      <protection hidden="1"/>
    </xf>
    <xf numFmtId="0" fontId="8" fillId="0" borderId="0" xfId="0" applyFont="1" applyAlignment="1" applyProtection="1">
      <alignment horizontal="center" vertical="top"/>
      <protection hidden="1"/>
    </xf>
  </cellXfs>
  <cellStyles count="3">
    <cellStyle name="Hyperlink" xfId="1" builtinId="8"/>
    <cellStyle name="Normal" xfId="0" builtinId="0"/>
    <cellStyle name="Normal 2" xfId="2" xr:uid="{7F37DEA7-6AC5-4EE8-A286-FA4CD5CAD2BF}"/>
  </cellStyles>
  <dxfs count="79">
    <dxf>
      <fill>
        <patternFill patternType="none">
          <bgColor indexed="65"/>
        </patternFill>
      </fill>
    </dxf>
    <dxf>
      <fill>
        <patternFill patternType="none">
          <bgColor indexed="65"/>
        </patternFill>
      </fill>
    </dxf>
    <dxf>
      <fill>
        <patternFill patternType="solid">
          <bgColor indexed="22"/>
        </patternFill>
      </fill>
    </dxf>
    <dxf>
      <fill>
        <patternFill patternType="solid">
          <bgColor indexed="9"/>
        </patternFill>
      </fill>
    </dxf>
    <dxf>
      <font>
        <condense val="0"/>
        <extend val="0"/>
        <color auto="1"/>
      </font>
      <fill>
        <patternFill>
          <bgColor rgb="FFFF0000"/>
        </patternFill>
      </fill>
    </dxf>
    <dxf>
      <font>
        <condense val="0"/>
        <extend val="0"/>
        <color auto="1"/>
      </font>
      <fill>
        <patternFill>
          <bgColor indexed="11"/>
        </patternFill>
      </fill>
    </dxf>
    <dxf>
      <fill>
        <patternFill patternType="solid">
          <bgColor indexed="22"/>
        </patternFill>
      </fill>
    </dxf>
    <dxf>
      <fill>
        <patternFill patternType="solid">
          <bgColor indexed="9"/>
        </patternFill>
      </fill>
    </dxf>
    <dxf>
      <font>
        <b/>
        <i val="0"/>
        <condense val="0"/>
        <extend val="0"/>
      </font>
      <fill>
        <patternFill>
          <bgColor rgb="FF00FF00"/>
        </patternFill>
      </fill>
    </dxf>
    <dxf>
      <font>
        <b/>
        <i val="0"/>
        <condense val="0"/>
        <extend val="0"/>
      </font>
      <fill>
        <patternFill>
          <bgColor rgb="FFFF0000"/>
        </patternFill>
      </fill>
    </dxf>
    <dxf>
      <font>
        <b/>
        <i val="0"/>
        <condense val="0"/>
        <extend val="0"/>
      </font>
      <fill>
        <patternFill>
          <bgColor rgb="FF00FF00"/>
        </patternFill>
      </fill>
    </dxf>
    <dxf>
      <font>
        <b/>
        <i val="0"/>
        <condense val="0"/>
        <extend val="0"/>
      </font>
      <fill>
        <patternFill>
          <bgColor rgb="FFFF0000"/>
        </patternFill>
      </fill>
    </dxf>
    <dxf>
      <fill>
        <patternFill patternType="solid">
          <bgColor indexed="22"/>
        </patternFill>
      </fill>
    </dxf>
    <dxf>
      <fill>
        <patternFill patternType="solid">
          <bgColor indexed="9"/>
        </patternFill>
      </fill>
    </dxf>
    <dxf>
      <font>
        <b/>
        <i val="0"/>
        <condense val="0"/>
        <extend val="0"/>
      </font>
      <fill>
        <patternFill>
          <bgColor indexed="11"/>
        </patternFill>
      </fill>
    </dxf>
    <dxf>
      <font>
        <b/>
        <i val="0"/>
        <condense val="0"/>
        <extend val="0"/>
      </font>
      <fill>
        <patternFill>
          <bgColor indexed="52"/>
        </patternFill>
      </fill>
    </dxf>
    <dxf>
      <font>
        <b/>
        <i val="0"/>
        <condense val="0"/>
        <extend val="0"/>
      </font>
      <fill>
        <patternFill>
          <bgColor indexed="10"/>
        </patternFill>
      </fill>
    </dxf>
    <dxf>
      <fill>
        <patternFill patternType="none">
          <bgColor indexed="65"/>
        </patternFill>
      </fill>
    </dxf>
    <dxf>
      <fill>
        <patternFill patternType="none">
          <bgColor indexed="65"/>
        </patternFill>
      </fill>
    </dxf>
    <dxf>
      <fill>
        <patternFill>
          <bgColor indexed="10"/>
        </patternFill>
      </fill>
    </dxf>
    <dxf>
      <fill>
        <patternFill>
          <bgColor indexed="57"/>
        </patternFill>
      </fill>
    </dxf>
    <dxf>
      <font>
        <b/>
        <i val="0"/>
        <condense val="0"/>
        <extend val="0"/>
      </font>
      <fill>
        <patternFill>
          <bgColor indexed="11"/>
        </patternFill>
      </fill>
    </dxf>
    <dxf>
      <font>
        <b/>
        <i val="0"/>
        <condense val="0"/>
        <extend val="0"/>
      </font>
      <fill>
        <patternFill>
          <bgColor rgb="FFFF0000"/>
        </patternFill>
      </fill>
    </dxf>
    <dxf>
      <font>
        <b/>
        <i val="0"/>
      </font>
      <fill>
        <patternFill>
          <bgColor rgb="FFFFFF00"/>
        </patternFill>
      </fill>
      <border>
        <left style="thin">
          <color auto="1"/>
        </left>
        <right style="thin">
          <color auto="1"/>
        </right>
        <top style="thin">
          <color auto="1"/>
        </top>
        <bottom style="thin">
          <color auto="1"/>
        </bottom>
        <vertical/>
        <horizontal/>
      </border>
    </dxf>
    <dxf>
      <font>
        <b/>
        <i val="0"/>
        <condense val="0"/>
        <extend val="0"/>
      </font>
      <fill>
        <patternFill>
          <bgColor indexed="11"/>
        </patternFill>
      </fill>
    </dxf>
    <dxf>
      <font>
        <b/>
        <i val="0"/>
        <condense val="0"/>
        <extend val="0"/>
      </font>
      <fill>
        <patternFill>
          <bgColor rgb="FFFF00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indexed="65"/>
        </patternFill>
      </fill>
    </dxf>
    <dxf>
      <fill>
        <patternFill>
          <bgColor rgb="FFFFFF00"/>
        </patternFill>
      </fill>
    </dxf>
    <dxf>
      <fill>
        <patternFill>
          <bgColor rgb="FFFFFF00"/>
        </patternFill>
      </fill>
    </dxf>
    <dxf>
      <fill>
        <patternFill>
          <bgColor rgb="FFFFFF00"/>
        </patternFill>
      </fill>
    </dxf>
    <dxf>
      <fill>
        <patternFill>
          <bgColor rgb="FFFFFF00"/>
        </patternFill>
      </fill>
    </dxf>
    <dxf>
      <font>
        <b/>
        <i val="0"/>
        <condense val="0"/>
        <extend val="0"/>
      </font>
      <fill>
        <patternFill>
          <bgColor indexed="11"/>
        </patternFill>
      </fill>
    </dxf>
    <dxf>
      <font>
        <b/>
        <i val="0"/>
        <condense val="0"/>
        <extend val="0"/>
      </font>
      <fill>
        <patternFill>
          <bgColor rgb="FFFF0000"/>
        </patternFill>
      </fill>
    </dxf>
    <dxf>
      <font>
        <b/>
        <i val="0"/>
      </font>
      <fill>
        <patternFill>
          <bgColor rgb="FFFFFF00"/>
        </patternFill>
      </fill>
    </dxf>
    <dxf>
      <font>
        <b/>
        <i val="0"/>
      </font>
      <fill>
        <patternFill>
          <bgColor rgb="FFFFFF00"/>
        </patternFill>
      </fill>
    </dxf>
    <dxf>
      <font>
        <b/>
        <i val="0"/>
      </font>
      <fill>
        <patternFill>
          <bgColor rgb="FFFFFF00"/>
        </patternFill>
      </fill>
    </dxf>
    <dxf>
      <fill>
        <patternFill>
          <bgColor rgb="FFFFFF00"/>
        </patternFill>
      </fill>
    </dxf>
    <dxf>
      <fill>
        <patternFill patternType="none">
          <bgColor indexed="65"/>
        </patternFill>
      </fill>
    </dxf>
    <dxf>
      <fill>
        <patternFill>
          <bgColor rgb="FFFFFF00"/>
        </patternFill>
      </fill>
    </dxf>
    <dxf>
      <font>
        <b/>
        <i val="0"/>
      </font>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b/>
        <i val="0"/>
        <condense val="0"/>
        <extend val="0"/>
      </font>
      <fill>
        <patternFill>
          <bgColor indexed="11"/>
        </patternFill>
      </fill>
    </dxf>
    <dxf>
      <font>
        <b/>
        <i val="0"/>
        <condense val="0"/>
        <extend val="0"/>
      </font>
      <fill>
        <patternFill>
          <bgColor rgb="FFFF0000"/>
        </patternFill>
      </fill>
    </dxf>
  </dxfs>
  <tableStyles count="0" defaultTableStyle="TableStyleMedium2" defaultPivotStyle="PivotStyleLight16"/>
  <colors>
    <mruColors>
      <color rgb="FF00FF00"/>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Radio" firstButton="1" fmlaLink="N11" lockText="1" noThreeD="1"/>
</file>

<file path=xl/ctrlProps/ctrlProp10.xml><?xml version="1.0" encoding="utf-8"?>
<formControlPr xmlns="http://schemas.microsoft.com/office/spreadsheetml/2009/9/main" objectType="CheckBox" fmlaLink="J47" lockText="1" noThreeD="1"/>
</file>

<file path=xl/ctrlProps/ctrlProp11.xml><?xml version="1.0" encoding="utf-8"?>
<formControlPr xmlns="http://schemas.microsoft.com/office/spreadsheetml/2009/9/main" objectType="CheckBox" fmlaLink="J48" lockText="1" noThreeD="1"/>
</file>

<file path=xl/ctrlProps/ctrlProp12.xml><?xml version="1.0" encoding="utf-8"?>
<formControlPr xmlns="http://schemas.microsoft.com/office/spreadsheetml/2009/9/main" objectType="CheckBox" fmlaLink="J49" lockText="1" noThreeD="1"/>
</file>

<file path=xl/ctrlProps/ctrlProp13.xml><?xml version="1.0" encoding="utf-8"?>
<formControlPr xmlns="http://schemas.microsoft.com/office/spreadsheetml/2009/9/main" objectType="CheckBox" fmlaLink="K46" lockText="1" noThreeD="1"/>
</file>

<file path=xl/ctrlProps/ctrlProp14.xml><?xml version="1.0" encoding="utf-8"?>
<formControlPr xmlns="http://schemas.microsoft.com/office/spreadsheetml/2009/9/main" objectType="CheckBox" fmlaLink="K47" lockText="1" noThreeD="1"/>
</file>

<file path=xl/ctrlProps/ctrlProp15.xml><?xml version="1.0" encoding="utf-8"?>
<formControlPr xmlns="http://schemas.microsoft.com/office/spreadsheetml/2009/9/main" objectType="CheckBox" fmlaLink="K48" lockText="1" noThreeD="1"/>
</file>

<file path=xl/ctrlProps/ctrlProp16.xml><?xml version="1.0" encoding="utf-8"?>
<formControlPr xmlns="http://schemas.microsoft.com/office/spreadsheetml/2009/9/main" objectType="CheckBox" fmlaLink="K49"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firstButton="1" fmlaLink="N12"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GBox" noThreeD="1"/>
</file>

<file path=xl/ctrlProps/ctrlProp6.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CheckBox" fmlaLink="J45" lockText="1" noThreeD="1"/>
</file>

<file path=xl/ctrlProps/ctrlProp8.xml><?xml version="1.0" encoding="utf-8"?>
<formControlPr xmlns="http://schemas.microsoft.com/office/spreadsheetml/2009/9/main" objectType="CheckBox" fmlaLink="K45" lockText="1" noThreeD="1"/>
</file>

<file path=xl/ctrlProps/ctrlProp9.xml><?xml version="1.0" encoding="utf-8"?>
<formControlPr xmlns="http://schemas.microsoft.com/office/spreadsheetml/2009/9/main" objectType="CheckBox" fmlaLink="J46"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9525</xdr:colOff>
          <xdr:row>10</xdr:row>
          <xdr:rowOff>66675</xdr:rowOff>
        </xdr:from>
        <xdr:to>
          <xdr:col>2</xdr:col>
          <xdr:colOff>495300</xdr:colOff>
          <xdr:row>10</xdr:row>
          <xdr:rowOff>304800</xdr:rowOff>
        </xdr:to>
        <xdr:sp macro="" textlink="">
          <xdr:nvSpPr>
            <xdr:cNvPr id="2049" name="Option Button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 U.S. Motor Manufacturer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11</xdr:row>
          <xdr:rowOff>19050</xdr:rowOff>
        </xdr:from>
        <xdr:to>
          <xdr:col>2</xdr:col>
          <xdr:colOff>638175</xdr:colOff>
          <xdr:row>11</xdr:row>
          <xdr:rowOff>200025</xdr:rowOff>
        </xdr:to>
        <xdr:sp macro="" textlink="">
          <xdr:nvSpPr>
            <xdr:cNvPr id="2050" name="Option Button 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 Foreign Motor Manufacturer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xdr:row>
          <xdr:rowOff>0</xdr:rowOff>
        </xdr:from>
        <xdr:to>
          <xdr:col>9</xdr:col>
          <xdr:colOff>1971675</xdr:colOff>
          <xdr:row>10</xdr:row>
          <xdr:rowOff>285750</xdr:rowOff>
        </xdr:to>
        <xdr:sp macro="" textlink="">
          <xdr:nvSpPr>
            <xdr:cNvPr id="2051" name="Option Button 3" descr="the same Party Responsible for Certification (do not complete the Submitter Contact Information below)"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the Certifier (do not complete the Third Party Representative Contact Information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10</xdr:row>
          <xdr:rowOff>323850</xdr:rowOff>
        </xdr:from>
        <xdr:to>
          <xdr:col>9</xdr:col>
          <xdr:colOff>1695450</xdr:colOff>
          <xdr:row>11</xdr:row>
          <xdr:rowOff>314325</xdr:rowOff>
        </xdr:to>
        <xdr:sp macro="" textlink="">
          <xdr:nvSpPr>
            <xdr:cNvPr id="2052" name="Option Button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 Third Party Representative (you must have valid Third Party Authorization forms on file with the Department of Energy)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238125</xdr:colOff>
          <xdr:row>10</xdr:row>
          <xdr:rowOff>0</xdr:rowOff>
        </xdr:from>
        <xdr:to>
          <xdr:col>3</xdr:col>
          <xdr:colOff>0</xdr:colOff>
          <xdr:row>13</xdr:row>
          <xdr:rowOff>0</xdr:rowOff>
        </xdr:to>
        <xdr:sp macro="" textlink="">
          <xdr:nvSpPr>
            <xdr:cNvPr id="2053" name="Group Box 5"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11</xdr:row>
          <xdr:rowOff>285750</xdr:rowOff>
        </xdr:from>
        <xdr:to>
          <xdr:col>2</xdr:col>
          <xdr:colOff>476250</xdr:colOff>
          <xdr:row>12</xdr:row>
          <xdr:rowOff>152400</xdr:rowOff>
        </xdr:to>
        <xdr:sp macro="" textlink="">
          <xdr:nvSpPr>
            <xdr:cNvPr id="2057" name="Option Button 9" hidden="1">
              <a:extLst>
                <a:ext uri="{63B3BB69-23CF-44E3-9099-C40C66FF867C}">
                  <a14:compatExt spid="_x0000_s2057"/>
                </a:ext>
                <a:ext uri="{FF2B5EF4-FFF2-40B4-BE49-F238E27FC236}">
                  <a16:creationId xmlns:a16="http://schemas.microsoft.com/office/drawing/2014/main" id="{00000000-0008-0000-00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 Private Labeler</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114300</xdr:colOff>
          <xdr:row>44</xdr:row>
          <xdr:rowOff>0</xdr:rowOff>
        </xdr:from>
        <xdr:to>
          <xdr:col>4</xdr:col>
          <xdr:colOff>342900</xdr:colOff>
          <xdr:row>44</xdr:row>
          <xdr:rowOff>200025</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1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44</xdr:row>
          <xdr:rowOff>0</xdr:rowOff>
        </xdr:from>
        <xdr:to>
          <xdr:col>5</xdr:col>
          <xdr:colOff>352425</xdr:colOff>
          <xdr:row>44</xdr:row>
          <xdr:rowOff>200025</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1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45</xdr:row>
          <xdr:rowOff>9525</xdr:rowOff>
        </xdr:from>
        <xdr:to>
          <xdr:col>4</xdr:col>
          <xdr:colOff>342900</xdr:colOff>
          <xdr:row>45</xdr:row>
          <xdr:rowOff>209550</xdr:rowOff>
        </xdr:to>
        <xdr:sp macro="" textlink="">
          <xdr:nvSpPr>
            <xdr:cNvPr id="3092" name="Check Box 20" hidden="1">
              <a:extLst>
                <a:ext uri="{63B3BB69-23CF-44E3-9099-C40C66FF867C}">
                  <a14:compatExt spid="_x0000_s3092"/>
                </a:ext>
                <a:ext uri="{FF2B5EF4-FFF2-40B4-BE49-F238E27FC236}">
                  <a16:creationId xmlns:a16="http://schemas.microsoft.com/office/drawing/2014/main" id="{00000000-0008-0000-0100-00001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46</xdr:row>
          <xdr:rowOff>0</xdr:rowOff>
        </xdr:from>
        <xdr:to>
          <xdr:col>4</xdr:col>
          <xdr:colOff>342900</xdr:colOff>
          <xdr:row>46</xdr:row>
          <xdr:rowOff>200025</xdr:rowOff>
        </xdr:to>
        <xdr:sp macro="" textlink="">
          <xdr:nvSpPr>
            <xdr:cNvPr id="3093" name="Check Box 21" hidden="1">
              <a:extLst>
                <a:ext uri="{63B3BB69-23CF-44E3-9099-C40C66FF867C}">
                  <a14:compatExt spid="_x0000_s3093"/>
                </a:ext>
                <a:ext uri="{FF2B5EF4-FFF2-40B4-BE49-F238E27FC236}">
                  <a16:creationId xmlns:a16="http://schemas.microsoft.com/office/drawing/2014/main" id="{00000000-0008-0000-0100-00001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47</xdr:row>
          <xdr:rowOff>0</xdr:rowOff>
        </xdr:from>
        <xdr:to>
          <xdr:col>4</xdr:col>
          <xdr:colOff>342900</xdr:colOff>
          <xdr:row>47</xdr:row>
          <xdr:rowOff>200025</xdr:rowOff>
        </xdr:to>
        <xdr:sp macro="" textlink="">
          <xdr:nvSpPr>
            <xdr:cNvPr id="3094" name="Check Box 22" hidden="1">
              <a:extLst>
                <a:ext uri="{63B3BB69-23CF-44E3-9099-C40C66FF867C}">
                  <a14:compatExt spid="_x0000_s3094"/>
                </a:ext>
                <a:ext uri="{FF2B5EF4-FFF2-40B4-BE49-F238E27FC236}">
                  <a16:creationId xmlns:a16="http://schemas.microsoft.com/office/drawing/2014/main" id="{00000000-0008-0000-0100-00001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48</xdr:row>
          <xdr:rowOff>0</xdr:rowOff>
        </xdr:from>
        <xdr:to>
          <xdr:col>4</xdr:col>
          <xdr:colOff>342900</xdr:colOff>
          <xdr:row>48</xdr:row>
          <xdr:rowOff>200025</xdr:rowOff>
        </xdr:to>
        <xdr:sp macro="" textlink="">
          <xdr:nvSpPr>
            <xdr:cNvPr id="3095" name="Check Box 23" hidden="1">
              <a:extLst>
                <a:ext uri="{63B3BB69-23CF-44E3-9099-C40C66FF867C}">
                  <a14:compatExt spid="_x0000_s3095"/>
                </a:ext>
                <a:ext uri="{FF2B5EF4-FFF2-40B4-BE49-F238E27FC236}">
                  <a16:creationId xmlns:a16="http://schemas.microsoft.com/office/drawing/2014/main" id="{00000000-0008-0000-0100-00001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45</xdr:row>
          <xdr:rowOff>0</xdr:rowOff>
        </xdr:from>
        <xdr:to>
          <xdr:col>5</xdr:col>
          <xdr:colOff>352425</xdr:colOff>
          <xdr:row>45</xdr:row>
          <xdr:rowOff>200025</xdr:rowOff>
        </xdr:to>
        <xdr:sp macro="" textlink="">
          <xdr:nvSpPr>
            <xdr:cNvPr id="3096" name="Check Box 24" hidden="1">
              <a:extLst>
                <a:ext uri="{63B3BB69-23CF-44E3-9099-C40C66FF867C}">
                  <a14:compatExt spid="_x0000_s3096"/>
                </a:ext>
                <a:ext uri="{FF2B5EF4-FFF2-40B4-BE49-F238E27FC236}">
                  <a16:creationId xmlns:a16="http://schemas.microsoft.com/office/drawing/2014/main" id="{00000000-0008-0000-0100-00001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46</xdr:row>
          <xdr:rowOff>0</xdr:rowOff>
        </xdr:from>
        <xdr:to>
          <xdr:col>5</xdr:col>
          <xdr:colOff>352425</xdr:colOff>
          <xdr:row>46</xdr:row>
          <xdr:rowOff>200025</xdr:rowOff>
        </xdr:to>
        <xdr:sp macro="" textlink="">
          <xdr:nvSpPr>
            <xdr:cNvPr id="3097" name="Check Box 25" hidden="1">
              <a:extLst>
                <a:ext uri="{63B3BB69-23CF-44E3-9099-C40C66FF867C}">
                  <a14:compatExt spid="_x0000_s3097"/>
                </a:ext>
                <a:ext uri="{FF2B5EF4-FFF2-40B4-BE49-F238E27FC236}">
                  <a16:creationId xmlns:a16="http://schemas.microsoft.com/office/drawing/2014/main" id="{00000000-0008-0000-0100-00001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47</xdr:row>
          <xdr:rowOff>0</xdr:rowOff>
        </xdr:from>
        <xdr:to>
          <xdr:col>5</xdr:col>
          <xdr:colOff>352425</xdr:colOff>
          <xdr:row>47</xdr:row>
          <xdr:rowOff>200025</xdr:rowOff>
        </xdr:to>
        <xdr:sp macro="" textlink="">
          <xdr:nvSpPr>
            <xdr:cNvPr id="3098" name="Check Box 26" hidden="1">
              <a:extLst>
                <a:ext uri="{63B3BB69-23CF-44E3-9099-C40C66FF867C}">
                  <a14:compatExt spid="_x0000_s3098"/>
                </a:ext>
                <a:ext uri="{FF2B5EF4-FFF2-40B4-BE49-F238E27FC236}">
                  <a16:creationId xmlns:a16="http://schemas.microsoft.com/office/drawing/2014/main" id="{00000000-0008-0000-0100-00001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48</xdr:row>
          <xdr:rowOff>0</xdr:rowOff>
        </xdr:from>
        <xdr:to>
          <xdr:col>5</xdr:col>
          <xdr:colOff>352425</xdr:colOff>
          <xdr:row>48</xdr:row>
          <xdr:rowOff>200025</xdr:rowOff>
        </xdr:to>
        <xdr:sp macro="" textlink="">
          <xdr:nvSpPr>
            <xdr:cNvPr id="3099" name="Check Box 27" hidden="1">
              <a:extLst>
                <a:ext uri="{63B3BB69-23CF-44E3-9099-C40C66FF867C}">
                  <a14:compatExt spid="_x0000_s3099"/>
                </a:ext>
                <a:ext uri="{FF2B5EF4-FFF2-40B4-BE49-F238E27FC236}">
                  <a16:creationId xmlns:a16="http://schemas.microsoft.com/office/drawing/2014/main" id="{00000000-0008-0000-0100-00001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printerSettings" Target="../printerSettings/printerSettings1.bin"/><Relationship Id="rId1" Type="http://schemas.openxmlformats.org/officeDocument/2006/relationships/hyperlink" Target="https://www.regulations.doe.gov/ccms/help/instructions-for-ccms-reporting-certification-and-template-v5-electric-motors" TargetMode="External"/><Relationship Id="rId6" Type="http://schemas.openxmlformats.org/officeDocument/2006/relationships/ctrlProp" Target="../ctrlProps/ctrlProp2.xml"/><Relationship Id="rId5" Type="http://schemas.openxmlformats.org/officeDocument/2006/relationships/ctrlProp" Target="../ctrlProps/ctrlProp1.xml"/><Relationship Id="rId10" Type="http://schemas.openxmlformats.org/officeDocument/2006/relationships/ctrlProp" Target="../ctrlProps/ctrlProp6.xml"/><Relationship Id="rId4" Type="http://schemas.openxmlformats.org/officeDocument/2006/relationships/vmlDrawing" Target="../drawings/vmlDrawing1.vml"/><Relationship Id="rId9" Type="http://schemas.openxmlformats.org/officeDocument/2006/relationships/ctrlProp" Target="../ctrlProps/ctrlProp5.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0.xml"/><Relationship Id="rId13" Type="http://schemas.openxmlformats.org/officeDocument/2006/relationships/ctrlProp" Target="../ctrlProps/ctrlProp15.xml"/><Relationship Id="rId3" Type="http://schemas.openxmlformats.org/officeDocument/2006/relationships/drawing" Target="../drawings/drawing2.xml"/><Relationship Id="rId7" Type="http://schemas.openxmlformats.org/officeDocument/2006/relationships/ctrlProp" Target="../ctrlProps/ctrlProp9.xml"/><Relationship Id="rId12" Type="http://schemas.openxmlformats.org/officeDocument/2006/relationships/ctrlProp" Target="../ctrlProps/ctrlProp14.xml"/><Relationship Id="rId2" Type="http://schemas.openxmlformats.org/officeDocument/2006/relationships/printerSettings" Target="../printerSettings/printerSettings2.bin"/><Relationship Id="rId1" Type="http://schemas.openxmlformats.org/officeDocument/2006/relationships/hyperlink" Target="https://www.regulations.doe.gov/ccms/help/instructions-for-ccms-reporting-certification-and-template-v5-electric-motors" TargetMode="External"/><Relationship Id="rId6" Type="http://schemas.openxmlformats.org/officeDocument/2006/relationships/ctrlProp" Target="../ctrlProps/ctrlProp8.xml"/><Relationship Id="rId11" Type="http://schemas.openxmlformats.org/officeDocument/2006/relationships/ctrlProp" Target="../ctrlProps/ctrlProp13.xml"/><Relationship Id="rId5" Type="http://schemas.openxmlformats.org/officeDocument/2006/relationships/ctrlProp" Target="../ctrlProps/ctrlProp7.xml"/><Relationship Id="rId10" Type="http://schemas.openxmlformats.org/officeDocument/2006/relationships/ctrlProp" Target="../ctrlProps/ctrlProp12.xml"/><Relationship Id="rId4" Type="http://schemas.openxmlformats.org/officeDocument/2006/relationships/vmlDrawing" Target="../drawings/vmlDrawing2.vml"/><Relationship Id="rId9" Type="http://schemas.openxmlformats.org/officeDocument/2006/relationships/ctrlProp" Target="../ctrlProps/ctrlProp11.xml"/><Relationship Id="rId14" Type="http://schemas.openxmlformats.org/officeDocument/2006/relationships/ctrlProp" Target="../ctrlProps/ctrlProp16.xml"/></Relationships>
</file>

<file path=xl/worksheets/_rels/sheet3.xml.rels><?xml version="1.0" encoding="UTF-8" standalone="yes"?>
<Relationships xmlns="http://schemas.openxmlformats.org/package/2006/relationships"><Relationship Id="rId3" Type="http://schemas.openxmlformats.org/officeDocument/2006/relationships/hyperlink" Target="https://www.regulations.doe.gov/ccms/help/instructions-for-ccms-reporting-certification-and-template-v5-electric-motors" TargetMode="External"/><Relationship Id="rId2" Type="http://schemas.openxmlformats.org/officeDocument/2006/relationships/hyperlink" Target="https://www.regulations.doe.gov/ccms/help/InstructionsforCCMSReportingCertificationandTemplatesV5" TargetMode="External"/><Relationship Id="rId1" Type="http://schemas.openxmlformats.org/officeDocument/2006/relationships/hyperlink" Target="https://www.regulations.doe.gov/ccms/help/Instructions_for_CCMS_Reporting_Certification" TargetMode="External"/><Relationship Id="rId4"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CF38"/>
  <sheetViews>
    <sheetView showGridLines="0" tabSelected="1" workbookViewId="0">
      <selection activeCell="B11" sqref="B11:C11"/>
    </sheetView>
  </sheetViews>
  <sheetFormatPr defaultRowHeight="12.75" x14ac:dyDescent="0.2"/>
  <cols>
    <col min="1" max="1" width="3.7109375" style="48" customWidth="1"/>
    <col min="2" max="2" width="12.28515625" style="57" customWidth="1"/>
    <col min="3" max="3" width="11.7109375" style="57" customWidth="1"/>
    <col min="4" max="4" width="30.7109375" style="57" customWidth="1"/>
    <col min="5" max="5" width="12.7109375" style="57" customWidth="1"/>
    <col min="6" max="6" width="3.7109375" style="57" customWidth="1"/>
    <col min="7" max="7" width="3.7109375" style="58" customWidth="1"/>
    <col min="8" max="8" width="12.28515625" style="57" customWidth="1"/>
    <col min="9" max="9" width="11.7109375" style="57" customWidth="1"/>
    <col min="10" max="10" width="30.7109375" style="57" customWidth="1"/>
    <col min="11" max="11" width="12.7109375" style="57" customWidth="1"/>
    <col min="12" max="12" width="3.7109375" style="57" customWidth="1"/>
    <col min="13" max="13" width="8.7109375" style="57" customWidth="1"/>
    <col min="14" max="14" width="13.42578125" style="57" hidden="1" customWidth="1"/>
    <col min="15" max="15" width="13.85546875" style="57" hidden="1" customWidth="1"/>
    <col min="16" max="16" width="9.140625" style="22" hidden="1" customWidth="1"/>
    <col min="17" max="17" width="12.7109375" style="57" bestFit="1" customWidth="1"/>
    <col min="18" max="16384" width="9.140625" style="57"/>
  </cols>
  <sheetData>
    <row r="1" spans="1:27" ht="12.95" customHeight="1" x14ac:dyDescent="0.2">
      <c r="A1" s="196" t="s">
        <v>64</v>
      </c>
      <c r="L1" s="59" t="s">
        <v>62</v>
      </c>
      <c r="P1" s="21">
        <v>13</v>
      </c>
    </row>
    <row r="2" spans="1:27" ht="17.100000000000001" customHeight="1" x14ac:dyDescent="0.2">
      <c r="A2" s="60" t="s">
        <v>60</v>
      </c>
      <c r="B2" s="61"/>
      <c r="C2" s="61"/>
      <c r="J2" s="62"/>
      <c r="K2" s="63"/>
      <c r="N2" s="64" t="s">
        <v>16</v>
      </c>
      <c r="O2" s="64" t="s">
        <v>17</v>
      </c>
      <c r="P2" s="21">
        <v>17</v>
      </c>
    </row>
    <row r="3" spans="1:27" s="63" customFormat="1" ht="20.100000000000001" customHeight="1" x14ac:dyDescent="0.2">
      <c r="A3" s="49" t="str">
        <f>D3</f>
        <v>Fire Pump Electric Motors (effective Jun 1, 2016)</v>
      </c>
      <c r="C3" s="45" t="s">
        <v>18</v>
      </c>
      <c r="D3" s="209" t="s">
        <v>59</v>
      </c>
      <c r="E3" s="209"/>
      <c r="F3" s="209"/>
      <c r="G3" s="209"/>
      <c r="H3" s="209"/>
      <c r="I3" s="209"/>
      <c r="J3" s="65" t="s">
        <v>19</v>
      </c>
      <c r="K3" s="210" t="str">
        <f>IF(AND(COUNTIF(D11,"Please enter required data")+COUNTIF(K11,"Please enter required data")+COUNTIF(E16:E20,"Please enter required data")+COUNTIF(K16:K20,"Please enter required data")+COUNTIF(E26,"Please enter required data")+COUNTIF(K26,"Please enter required data")=14,COUNTIF(K16:K20,"No entry should be made")=0),"No Data",IF(AND(COUNTIF(D11,"Please enter required data")+COUNTIF(K11,"Please enter required data")+COUNTIF(E16:E20,"Please enter required data")+COUNTIF(K16:K20,"Please enter required data")+COUNTIF(E26,"Please enter required data")+COUNTIF(K26,"Please enter required data")=0,COUNTIF(K16:K20,"No entry should be made")=0),"OK","Error"))</f>
        <v>No Data</v>
      </c>
      <c r="L3" s="210"/>
      <c r="M3" s="66"/>
      <c r="N3" s="67">
        <f>N11</f>
        <v>0</v>
      </c>
      <c r="O3" s="67">
        <f>N12</f>
        <v>0</v>
      </c>
      <c r="P3" s="21">
        <v>20</v>
      </c>
      <c r="R3" s="122"/>
    </row>
    <row r="4" spans="1:27" s="63" customFormat="1" ht="9.9499999999999993" customHeight="1" x14ac:dyDescent="0.2">
      <c r="A4" s="49" t="str">
        <f>RIGHT(L1,LEN(L1)-8)</f>
        <v>5.2</v>
      </c>
      <c r="B4" s="68"/>
      <c r="C4" s="68"/>
      <c r="D4" s="209"/>
      <c r="E4" s="209"/>
      <c r="F4" s="209"/>
      <c r="G4" s="209"/>
      <c r="H4" s="209"/>
      <c r="I4" s="209"/>
      <c r="M4" s="66"/>
      <c r="P4" s="21">
        <v>10</v>
      </c>
    </row>
    <row r="5" spans="1:27" s="63" customFormat="1" ht="20.100000000000001" customHeight="1" x14ac:dyDescent="0.2">
      <c r="A5" s="69"/>
      <c r="D5" s="209"/>
      <c r="E5" s="209"/>
      <c r="F5" s="209"/>
      <c r="G5" s="209"/>
      <c r="H5" s="209"/>
      <c r="I5" s="209"/>
      <c r="J5" s="65" t="s">
        <v>20</v>
      </c>
      <c r="K5" s="211" t="str">
        <f>IF(OR(K3="Error",Input!D3="Error",'Branding CC#'!I2="Error"),"Error",IF(OR(K3="No Data",Input!D3="No Data",'Branding CC#'!I2="No Data"),"No Data","OK"))</f>
        <v>No Data</v>
      </c>
      <c r="L5" s="211"/>
      <c r="M5" s="70"/>
      <c r="N5" s="67" t="str">
        <f>IF(N3=1,"U.S. Motor Manufacturer",IF(N3=2,"Foreign Motor Manufacturer",IF(N3=3,"Private Labeler","No Type")))</f>
        <v>No Type</v>
      </c>
      <c r="O5" s="67" t="str">
        <f>IF(O3=1,IF(N3=1,"U.S. Manufacturer",IF(N3=2,"Importer","No Type")),IF(O3=2,"Third Party Representative","No Type"))</f>
        <v>No Type</v>
      </c>
      <c r="P5" s="21">
        <v>20</v>
      </c>
    </row>
    <row r="6" spans="1:27" s="63" customFormat="1" ht="20.100000000000001" customHeight="1" x14ac:dyDescent="0.2">
      <c r="A6" s="69"/>
      <c r="D6" s="212" t="s">
        <v>21</v>
      </c>
      <c r="E6" s="212"/>
      <c r="F6" s="71"/>
      <c r="G6" s="71"/>
      <c r="H6" s="71"/>
      <c r="I6" s="71"/>
      <c r="J6" s="65"/>
      <c r="K6" s="72"/>
      <c r="L6" s="72"/>
      <c r="M6" s="70"/>
      <c r="N6" s="67"/>
      <c r="O6" s="67"/>
      <c r="P6" s="21">
        <v>20</v>
      </c>
      <c r="R6" s="122"/>
    </row>
    <row r="7" spans="1:27" s="63" customFormat="1" ht="18.75" thickBot="1" x14ac:dyDescent="0.25">
      <c r="A7" s="69"/>
      <c r="B7" s="68"/>
      <c r="C7" s="68"/>
      <c r="D7" s="68"/>
      <c r="E7" s="73"/>
      <c r="G7" s="58"/>
      <c r="H7" s="27"/>
      <c r="I7" s="27"/>
      <c r="J7" s="27"/>
      <c r="K7" s="27"/>
      <c r="L7" s="27"/>
      <c r="M7" s="27"/>
      <c r="N7" s="66"/>
      <c r="O7" s="66"/>
      <c r="P7" s="74">
        <v>10</v>
      </c>
      <c r="Q7" s="70"/>
    </row>
    <row r="8" spans="1:27" s="63" customFormat="1" ht="39.950000000000003" customHeight="1" thickBot="1" x14ac:dyDescent="0.25">
      <c r="A8" s="213" t="s">
        <v>44</v>
      </c>
      <c r="B8" s="214"/>
      <c r="C8" s="214"/>
      <c r="D8" s="214"/>
      <c r="E8" s="214"/>
      <c r="F8" s="214"/>
      <c r="G8" s="214"/>
      <c r="H8" s="214"/>
      <c r="I8" s="214"/>
      <c r="J8" s="214"/>
      <c r="K8" s="214"/>
      <c r="L8" s="215"/>
      <c r="M8" s="189"/>
      <c r="N8" s="190"/>
      <c r="O8" s="190"/>
      <c r="P8" s="191">
        <v>40</v>
      </c>
      <c r="Q8" s="188"/>
      <c r="R8" s="188"/>
      <c r="S8" s="188"/>
      <c r="T8" s="188"/>
      <c r="U8" s="188"/>
      <c r="V8" s="188"/>
      <c r="W8" s="188"/>
      <c r="X8" s="188"/>
      <c r="Y8" s="188"/>
      <c r="Z8" s="188"/>
      <c r="AA8" s="188"/>
    </row>
    <row r="9" spans="1:27" s="63" customFormat="1" ht="18" customHeight="1" x14ac:dyDescent="0.2">
      <c r="A9" s="75"/>
      <c r="B9" s="76" t="s">
        <v>22</v>
      </c>
      <c r="C9" s="76"/>
      <c r="D9" s="77"/>
      <c r="E9" s="77"/>
      <c r="F9" s="78"/>
      <c r="G9" s="75"/>
      <c r="H9" s="76" t="s">
        <v>23</v>
      </c>
      <c r="I9" s="76"/>
      <c r="J9" s="77"/>
      <c r="K9" s="77"/>
      <c r="L9" s="78"/>
      <c r="M9" s="58"/>
      <c r="N9" s="58"/>
      <c r="O9" s="66"/>
      <c r="P9" s="74">
        <v>18</v>
      </c>
      <c r="Q9" s="66"/>
      <c r="R9" s="70"/>
    </row>
    <row r="10" spans="1:27" s="63" customFormat="1" ht="18" customHeight="1" thickBot="1" x14ac:dyDescent="0.25">
      <c r="A10" s="79"/>
      <c r="B10" s="80" t="s">
        <v>24</v>
      </c>
      <c r="C10" s="80"/>
      <c r="D10" s="80"/>
      <c r="E10" s="80"/>
      <c r="F10" s="81"/>
      <c r="G10" s="79"/>
      <c r="H10" s="82" t="s">
        <v>25</v>
      </c>
      <c r="I10" s="82"/>
      <c r="J10" s="83"/>
      <c r="K10" s="84"/>
      <c r="L10" s="81"/>
      <c r="M10" s="27"/>
      <c r="N10" s="66"/>
      <c r="O10" s="66"/>
      <c r="P10" s="74">
        <v>18</v>
      </c>
      <c r="Q10" s="70"/>
    </row>
    <row r="11" spans="1:27" s="63" customFormat="1" ht="27.95" customHeight="1" x14ac:dyDescent="0.2">
      <c r="A11" s="79"/>
      <c r="B11" s="203"/>
      <c r="C11" s="204"/>
      <c r="D11" s="217" t="str">
        <f>IF(OR(N11=1,N11=2,N11=3),"","Please enter required data")</f>
        <v>Please enter required data</v>
      </c>
      <c r="E11" s="84"/>
      <c r="F11" s="81"/>
      <c r="G11" s="79"/>
      <c r="H11" s="203"/>
      <c r="I11" s="205"/>
      <c r="J11" s="204"/>
      <c r="K11" s="206" t="str">
        <f>IF(OR(N12=1,N12=2),"","Please enter required data")</f>
        <v>Please enter required data</v>
      </c>
      <c r="L11" s="81"/>
      <c r="M11" s="27"/>
      <c r="N11" s="85">
        <v>0</v>
      </c>
      <c r="O11" s="86"/>
      <c r="P11" s="74">
        <v>28</v>
      </c>
      <c r="Q11" s="70"/>
    </row>
    <row r="12" spans="1:27" s="95" customFormat="1" ht="27.95" customHeight="1" thickBot="1" x14ac:dyDescent="0.25">
      <c r="A12" s="87"/>
      <c r="B12" s="207"/>
      <c r="C12" s="208"/>
      <c r="D12" s="217"/>
      <c r="E12" s="88"/>
      <c r="F12" s="89"/>
      <c r="G12" s="87"/>
      <c r="H12" s="218"/>
      <c r="I12" s="226"/>
      <c r="J12" s="219"/>
      <c r="K12" s="206"/>
      <c r="L12" s="89"/>
      <c r="M12" s="90"/>
      <c r="N12" s="91">
        <v>0</v>
      </c>
      <c r="O12" s="92"/>
      <c r="P12" s="93">
        <v>28</v>
      </c>
      <c r="Q12" s="94"/>
    </row>
    <row r="13" spans="1:27" s="63" customFormat="1" ht="16.5" customHeight="1" thickBot="1" x14ac:dyDescent="0.25">
      <c r="A13" s="79"/>
      <c r="B13" s="218"/>
      <c r="C13" s="219"/>
      <c r="D13" s="217"/>
      <c r="E13" s="84"/>
      <c r="F13" s="81"/>
      <c r="G13" s="79"/>
      <c r="H13" s="83"/>
      <c r="I13" s="83"/>
      <c r="J13" s="83"/>
      <c r="K13" s="84"/>
      <c r="L13" s="81"/>
      <c r="M13" s="27"/>
      <c r="N13" s="66"/>
      <c r="O13" s="58"/>
      <c r="P13" s="145">
        <v>28</v>
      </c>
      <c r="Q13" s="70"/>
    </row>
    <row r="14" spans="1:27" s="29" customFormat="1" ht="27.95" customHeight="1" x14ac:dyDescent="0.25">
      <c r="A14" s="146"/>
      <c r="B14" s="147" t="s">
        <v>26</v>
      </c>
      <c r="C14" s="147"/>
      <c r="D14" s="148"/>
      <c r="E14" s="149"/>
      <c r="F14" s="150"/>
      <c r="G14" s="146"/>
      <c r="H14" s="147" t="s">
        <v>27</v>
      </c>
      <c r="I14" s="147"/>
      <c r="J14" s="148"/>
      <c r="K14" s="149"/>
      <c r="L14" s="150"/>
      <c r="M14" s="151"/>
      <c r="N14" s="152"/>
      <c r="O14" s="153"/>
      <c r="P14" s="154">
        <v>28</v>
      </c>
    </row>
    <row r="15" spans="1:27" s="102" customFormat="1" ht="12.95" customHeight="1" thickBot="1" x14ac:dyDescent="0.25">
      <c r="A15" s="96"/>
      <c r="B15" s="97"/>
      <c r="C15" s="97"/>
      <c r="D15" s="98"/>
      <c r="E15" s="97"/>
      <c r="F15" s="99"/>
      <c r="G15" s="96"/>
      <c r="H15" s="97"/>
      <c r="I15" s="97"/>
      <c r="J15" s="98"/>
      <c r="K15" s="97"/>
      <c r="L15" s="99"/>
      <c r="M15" s="100"/>
      <c r="N15" s="58"/>
      <c r="O15" s="101"/>
      <c r="P15" s="74">
        <v>13</v>
      </c>
    </row>
    <row r="16" spans="1:27" s="102" customFormat="1" ht="23.1" customHeight="1" thickBot="1" x14ac:dyDescent="0.25">
      <c r="A16" s="220" t="s">
        <v>28</v>
      </c>
      <c r="B16" s="221"/>
      <c r="C16" s="222"/>
      <c r="D16" s="103"/>
      <c r="E16" s="104" t="str">
        <f>IF(ISBLANK(D16),"Please enter required data",IF(ISNONTEXT(D16),"Please enter required data",""))</f>
        <v>Please enter required data</v>
      </c>
      <c r="F16" s="105"/>
      <c r="G16" s="220" t="s">
        <v>28</v>
      </c>
      <c r="H16" s="221"/>
      <c r="I16" s="222"/>
      <c r="J16" s="103"/>
      <c r="K16" s="106" t="str">
        <f>IF($N$12=1,IF(ISBLANK(J16),"","No entry should be made"),IF(ISBLANK(J16),"Please enter required data",IF(ISNONTEXT(J16),"Please enter required data","")))</f>
        <v>Please enter required data</v>
      </c>
      <c r="L16" s="105"/>
      <c r="M16" s="100"/>
      <c r="N16" s="101" t="s">
        <v>29</v>
      </c>
      <c r="O16" s="101"/>
      <c r="P16" s="74">
        <v>23</v>
      </c>
      <c r="Q16" s="107"/>
    </row>
    <row r="17" spans="1:84" s="102" customFormat="1" ht="23.1" customHeight="1" thickBot="1" x14ac:dyDescent="0.25">
      <c r="A17" s="220" t="s">
        <v>30</v>
      </c>
      <c r="B17" s="221"/>
      <c r="C17" s="222"/>
      <c r="D17" s="103"/>
      <c r="E17" s="104" t="str">
        <f>IF(ISBLANK(D17),"Please enter required data",IF(ISNONTEXT(D17),"Please enter required data",""))</f>
        <v>Please enter required data</v>
      </c>
      <c r="F17" s="105"/>
      <c r="G17" s="220" t="s">
        <v>30</v>
      </c>
      <c r="H17" s="221"/>
      <c r="I17" s="222"/>
      <c r="J17" s="103"/>
      <c r="K17" s="106" t="str">
        <f>IF($N$12=1,IF(ISBLANK(J17),"","No entry should be made"),IF(ISBLANK(J17),"Please enter required data",IF(ISNONTEXT(J17),"Please enter required data","")))</f>
        <v>Please enter required data</v>
      </c>
      <c r="L17" s="105"/>
      <c r="M17" s="100"/>
      <c r="N17" s="101" t="s">
        <v>29</v>
      </c>
      <c r="O17" s="101"/>
      <c r="P17" s="74">
        <v>23</v>
      </c>
      <c r="Q17" s="107"/>
    </row>
    <row r="18" spans="1:84" s="102" customFormat="1" ht="23.1" customHeight="1" thickBot="1" x14ac:dyDescent="0.25">
      <c r="A18" s="227" t="s">
        <v>31</v>
      </c>
      <c r="B18" s="228"/>
      <c r="C18" s="229"/>
      <c r="D18" s="103"/>
      <c r="E18" s="104" t="str">
        <f>IF(ISBLANK(D18),"Please enter required data",IF(ISNONTEXT(D18),"Please enter required data",""))</f>
        <v>Please enter required data</v>
      </c>
      <c r="F18" s="105"/>
      <c r="G18" s="227" t="s">
        <v>31</v>
      </c>
      <c r="H18" s="228"/>
      <c r="I18" s="229"/>
      <c r="J18" s="103"/>
      <c r="K18" s="106" t="str">
        <f>IF($N$12=1,IF(ISBLANK(J18),"","No entry should be made"),IF(ISBLANK(J18),"Please enter required data",IF(ISNONTEXT(J18),"Please enter required data","")))</f>
        <v>Please enter required data</v>
      </c>
      <c r="L18" s="105"/>
      <c r="M18" s="100"/>
      <c r="N18" s="101" t="s">
        <v>29</v>
      </c>
      <c r="O18" s="101"/>
      <c r="P18" s="74">
        <v>23</v>
      </c>
      <c r="Q18" s="107"/>
    </row>
    <row r="19" spans="1:84" s="102" customFormat="1" ht="23.1" customHeight="1" thickBot="1" x14ac:dyDescent="0.25">
      <c r="A19" s="220" t="s">
        <v>32</v>
      </c>
      <c r="B19" s="221"/>
      <c r="C19" s="222"/>
      <c r="D19" s="103"/>
      <c r="E19" s="104" t="str">
        <f>IF(ISBLANK(D19),"Please enter required data","")</f>
        <v>Please enter required data</v>
      </c>
      <c r="F19" s="105"/>
      <c r="G19" s="220" t="s">
        <v>32</v>
      </c>
      <c r="H19" s="221"/>
      <c r="I19" s="222"/>
      <c r="J19" s="103"/>
      <c r="K19" s="106" t="str">
        <f>IF($N$12=1,IF(ISBLANK(J19),"","No entry should be made"),IF(ISBLANK(J19),"Please enter required data",""))</f>
        <v>Please enter required data</v>
      </c>
      <c r="L19" s="105"/>
      <c r="M19" s="100"/>
      <c r="N19" s="101" t="s">
        <v>29</v>
      </c>
      <c r="O19" s="101"/>
      <c r="P19" s="74">
        <v>23</v>
      </c>
      <c r="Q19" s="107"/>
    </row>
    <row r="20" spans="1:84" s="102" customFormat="1" ht="23.1" customHeight="1" thickBot="1" x14ac:dyDescent="0.25">
      <c r="A20" s="220" t="s">
        <v>33</v>
      </c>
      <c r="B20" s="221"/>
      <c r="C20" s="222"/>
      <c r="D20" s="108"/>
      <c r="E20" s="104" t="str">
        <f>IF(IF(ISERROR(FIND("@",D20)),1,0)+IF(ISERROR(FIND(".",D20)),1,0)&gt;0,"Please enter required data"," ")</f>
        <v>Please enter required data</v>
      </c>
      <c r="F20" s="105"/>
      <c r="G20" s="220" t="s">
        <v>33</v>
      </c>
      <c r="H20" s="221"/>
      <c r="I20" s="222"/>
      <c r="J20" s="195"/>
      <c r="K20" s="106" t="str">
        <f>IF($N$12=1,IF(ISBLANK(J20),"","No entry should be made"),IF(IF(ISERROR(FIND("@",J20)),1,0)+IF(ISERROR(FIND(".",J20)),1,0)&gt;0,"Please enter required data"," "))</f>
        <v>Please enter required data</v>
      </c>
      <c r="L20" s="105"/>
      <c r="M20" s="100"/>
      <c r="N20" s="101" t="s">
        <v>29</v>
      </c>
      <c r="O20" s="101"/>
      <c r="P20" s="74">
        <v>23</v>
      </c>
      <c r="Q20" s="107"/>
    </row>
    <row r="21" spans="1:84" s="102" customFormat="1" ht="12.95" customHeight="1" thickBot="1" x14ac:dyDescent="0.25">
      <c r="A21" s="109"/>
      <c r="B21" s="110"/>
      <c r="C21" s="110"/>
      <c r="D21" s="110"/>
      <c r="E21" s="111"/>
      <c r="F21" s="112"/>
      <c r="G21" s="109"/>
      <c r="H21" s="110"/>
      <c r="I21" s="110"/>
      <c r="J21" s="110"/>
      <c r="K21" s="111"/>
      <c r="L21" s="112"/>
      <c r="M21" s="100"/>
      <c r="N21" s="101"/>
      <c r="O21" s="101"/>
      <c r="P21" s="74">
        <v>13</v>
      </c>
      <c r="Q21" s="107"/>
    </row>
    <row r="22" spans="1:84" s="102" customFormat="1" ht="12.95" customHeight="1" x14ac:dyDescent="0.2">
      <c r="E22" s="113"/>
      <c r="G22" s="58"/>
      <c r="H22" s="100"/>
      <c r="I22" s="100"/>
      <c r="J22" s="100"/>
      <c r="K22" s="100"/>
      <c r="L22" s="100"/>
      <c r="M22" s="100"/>
      <c r="N22" s="101"/>
      <c r="O22" s="101"/>
      <c r="P22" s="74">
        <v>13</v>
      </c>
      <c r="Q22" s="107"/>
    </row>
    <row r="23" spans="1:84" s="63" customFormat="1" ht="17.100000000000001" customHeight="1" x14ac:dyDescent="0.2">
      <c r="A23" s="69"/>
      <c r="B23" s="114" t="s">
        <v>34</v>
      </c>
      <c r="C23" s="115"/>
      <c r="G23" s="58"/>
      <c r="P23" s="21">
        <v>17</v>
      </c>
      <c r="R23" s="116"/>
      <c r="S23" s="116"/>
      <c r="T23" s="84"/>
      <c r="U23" s="117"/>
      <c r="V23" s="117"/>
    </row>
    <row r="24" spans="1:84" s="63" customFormat="1" ht="114.95" customHeight="1" x14ac:dyDescent="0.2">
      <c r="A24" s="69"/>
      <c r="B24" s="223" t="str">
        <f>IF(N12=0,"Select one of the options for 'Submitter - Party Submitting This Report' above",IF(N12=1,N24,IF(N12=2,O24,"Error in Submitter Type")))</f>
        <v>Select one of the options for 'Submitter - Party Submitting This Report' above</v>
      </c>
      <c r="C24" s="223"/>
      <c r="D24" s="223"/>
      <c r="E24" s="223"/>
      <c r="F24" s="223"/>
      <c r="G24" s="223"/>
      <c r="H24" s="223"/>
      <c r="I24" s="223"/>
      <c r="J24" s="223"/>
      <c r="K24" s="223"/>
      <c r="L24" s="118"/>
      <c r="M24" s="118"/>
      <c r="N24" s="118" t="s">
        <v>52</v>
      </c>
      <c r="O24" s="118" t="s">
        <v>53</v>
      </c>
      <c r="P24" s="31">
        <v>115</v>
      </c>
      <c r="Q24" s="122"/>
      <c r="S24" s="84"/>
      <c r="T24" s="117"/>
      <c r="U24" s="117"/>
      <c r="V24" s="116"/>
    </row>
    <row r="25" spans="1:84" s="122" customFormat="1" ht="6" customHeight="1" thickBot="1" x14ac:dyDescent="0.25">
      <c r="A25" s="119"/>
      <c r="B25" s="120"/>
      <c r="C25" s="120"/>
      <c r="D25" s="120"/>
      <c r="E25" s="120"/>
      <c r="F25" s="120"/>
      <c r="G25" s="120"/>
      <c r="H25" s="120"/>
      <c r="I25" s="120"/>
      <c r="J25" s="120"/>
      <c r="K25" s="120"/>
      <c r="L25" s="121"/>
      <c r="M25" s="121"/>
      <c r="N25" s="121"/>
      <c r="O25" s="121"/>
      <c r="P25" s="31">
        <v>6</v>
      </c>
      <c r="S25" s="84"/>
      <c r="T25" s="123"/>
      <c r="U25" s="123"/>
      <c r="V25" s="124"/>
    </row>
    <row r="26" spans="1:84" s="97" customFormat="1" ht="38.1" customHeight="1" thickBot="1" x14ac:dyDescent="0.25">
      <c r="A26" s="125"/>
      <c r="B26" s="224" t="s">
        <v>35</v>
      </c>
      <c r="C26" s="225"/>
      <c r="D26" s="126"/>
      <c r="E26" s="106" t="str">
        <f>IF(ISBLANK(D26),"Please enter required data",IF(ISNONTEXT(D26),"Please enter required data",""))</f>
        <v>Please enter required data</v>
      </c>
      <c r="F26" s="127"/>
      <c r="G26" s="128"/>
      <c r="I26" s="129" t="s">
        <v>36</v>
      </c>
      <c r="J26" s="130"/>
      <c r="K26" s="131" t="str">
        <f>IF(ISNUMBER(J26),"","Please enter required data")</f>
        <v>Please enter required data</v>
      </c>
      <c r="L26" s="127"/>
      <c r="M26" s="127"/>
      <c r="P26" s="21">
        <v>38</v>
      </c>
    </row>
    <row r="27" spans="1:84" s="97" customFormat="1" ht="12.95" customHeight="1" x14ac:dyDescent="0.2">
      <c r="F27" s="132"/>
      <c r="G27" s="133"/>
      <c r="J27" s="134"/>
      <c r="P27" s="21">
        <v>13</v>
      </c>
      <c r="CF27" s="135"/>
    </row>
    <row r="28" spans="1:84" ht="12.95" customHeight="1" thickBot="1" x14ac:dyDescent="0.25">
      <c r="A28" s="136"/>
      <c r="B28" s="137"/>
      <c r="C28" s="137"/>
      <c r="D28" s="137"/>
      <c r="E28" s="137"/>
      <c r="F28" s="137"/>
      <c r="G28" s="138"/>
      <c r="H28" s="137"/>
      <c r="I28" s="137"/>
      <c r="J28" s="139"/>
      <c r="K28" s="137"/>
      <c r="L28" s="137"/>
      <c r="P28" s="21">
        <v>13</v>
      </c>
    </row>
    <row r="29" spans="1:84" ht="12.95" customHeight="1" x14ac:dyDescent="0.2">
      <c r="E29" s="140"/>
      <c r="F29" s="140"/>
      <c r="G29" s="141"/>
      <c r="H29" s="140"/>
      <c r="I29" s="140"/>
      <c r="J29" s="140"/>
      <c r="K29" s="140"/>
      <c r="L29" s="140"/>
      <c r="P29" s="21">
        <v>13</v>
      </c>
    </row>
    <row r="30" spans="1:84" ht="12.95" customHeight="1" x14ac:dyDescent="0.2">
      <c r="B30" s="196" t="s">
        <v>64</v>
      </c>
      <c r="C30" s="56"/>
      <c r="D30" s="48"/>
      <c r="E30" s="48"/>
      <c r="P30" s="21">
        <v>13</v>
      </c>
    </row>
    <row r="31" spans="1:84" ht="12.95" customHeight="1" x14ac:dyDescent="0.2">
      <c r="B31" s="142"/>
      <c r="C31" s="142"/>
      <c r="D31" s="48"/>
      <c r="E31" s="48"/>
      <c r="P31" s="21">
        <v>13</v>
      </c>
    </row>
    <row r="32" spans="1:84" ht="12.95" customHeight="1" x14ac:dyDescent="0.2">
      <c r="B32" s="143" t="s">
        <v>14</v>
      </c>
      <c r="C32" s="143"/>
      <c r="D32" s="48"/>
      <c r="E32" s="48"/>
      <c r="P32" s="21">
        <v>13</v>
      </c>
    </row>
    <row r="33" spans="1:16" ht="12.95" customHeight="1" x14ac:dyDescent="0.2">
      <c r="B33" s="143" t="s">
        <v>15</v>
      </c>
      <c r="C33" s="143"/>
      <c r="D33" s="48"/>
      <c r="E33" s="48"/>
      <c r="P33" s="21">
        <v>13</v>
      </c>
    </row>
    <row r="34" spans="1:16" ht="12.95" customHeight="1" x14ac:dyDescent="0.2">
      <c r="A34" s="57"/>
      <c r="B34" s="144"/>
      <c r="C34" s="144"/>
      <c r="D34" s="48"/>
      <c r="E34" s="48"/>
      <c r="P34" s="21">
        <v>13</v>
      </c>
    </row>
    <row r="35" spans="1:16" ht="185.1" customHeight="1" x14ac:dyDescent="0.2">
      <c r="A35" s="57"/>
      <c r="B35" s="216" t="s">
        <v>61</v>
      </c>
      <c r="C35" s="216"/>
      <c r="D35" s="216"/>
      <c r="E35" s="216"/>
      <c r="F35" s="216"/>
      <c r="G35" s="216"/>
      <c r="H35" s="216"/>
      <c r="I35" s="216"/>
      <c r="J35" s="216"/>
      <c r="K35" s="216"/>
      <c r="P35" s="21">
        <v>185</v>
      </c>
    </row>
    <row r="36" spans="1:16" x14ac:dyDescent="0.2">
      <c r="A36" s="57"/>
    </row>
    <row r="37" spans="1:16" x14ac:dyDescent="0.2">
      <c r="A37" s="57"/>
    </row>
    <row r="38" spans="1:16" x14ac:dyDescent="0.2">
      <c r="A38" s="57"/>
    </row>
  </sheetData>
  <sheetProtection algorithmName="SHA-512" hashValue="e4eVM9rbI6Iol8LQMiB2u/IL/bHGAk+4W02zMqWbIcCWvVlNFrOmx+6X+JkbCOikL6Mj8MTduKFBg4ft3WAxiA==" saltValue="tYrEAKMtj/CBoUA2eMuPxw==" spinCount="100000" sheet="1" objects="1" scenarios="1"/>
  <mergeCells count="25">
    <mergeCell ref="B35:K35"/>
    <mergeCell ref="D11:D13"/>
    <mergeCell ref="B13:C13"/>
    <mergeCell ref="A19:C19"/>
    <mergeCell ref="G19:I19"/>
    <mergeCell ref="A20:C20"/>
    <mergeCell ref="G20:I20"/>
    <mergeCell ref="B24:K24"/>
    <mergeCell ref="B26:C26"/>
    <mergeCell ref="H12:J12"/>
    <mergeCell ref="A16:C16"/>
    <mergeCell ref="G16:I16"/>
    <mergeCell ref="A17:C17"/>
    <mergeCell ref="G17:I17"/>
    <mergeCell ref="A18:C18"/>
    <mergeCell ref="G18:I18"/>
    <mergeCell ref="B11:C11"/>
    <mergeCell ref="H11:J11"/>
    <mergeCell ref="K11:K12"/>
    <mergeCell ref="B12:C12"/>
    <mergeCell ref="D3:I5"/>
    <mergeCell ref="K3:L3"/>
    <mergeCell ref="K5:L5"/>
    <mergeCell ref="D6:E6"/>
    <mergeCell ref="A8:L8"/>
  </mergeCells>
  <conditionalFormatting sqref="K6">
    <cfRule type="cellIs" dxfId="78" priority="26" stopIfTrue="1" operator="equal">
      <formula>"Error"</formula>
    </cfRule>
    <cfRule type="cellIs" dxfId="77" priority="27" stopIfTrue="1" operator="equal">
      <formula>"OK"</formula>
    </cfRule>
  </conditionalFormatting>
  <conditionalFormatting sqref="D16:D18">
    <cfRule type="expression" dxfId="76" priority="24" stopIfTrue="1">
      <formula>ISNONTEXT(D16)</formula>
    </cfRule>
  </conditionalFormatting>
  <conditionalFormatting sqref="D19">
    <cfRule type="expression" dxfId="75" priority="23" stopIfTrue="1">
      <formula>ISBLANK(D19)</formula>
    </cfRule>
  </conditionalFormatting>
  <conditionalFormatting sqref="J16:J18">
    <cfRule type="expression" dxfId="74" priority="21" stopIfTrue="1">
      <formula>IF($N$12=1,IF(ISBLANK(J16),FALSE,TRUE),IF(ISNONTEXT(J16),TRUE,FALSE))</formula>
    </cfRule>
  </conditionalFormatting>
  <conditionalFormatting sqref="J19">
    <cfRule type="expression" dxfId="73" priority="20" stopIfTrue="1">
      <formula>IF($N$12=1,IF(ISBLANK(J19),FALSE,TRUE),IF(ISBLANK(J19),TRUE,FALSE))</formula>
    </cfRule>
  </conditionalFormatting>
  <conditionalFormatting sqref="D20">
    <cfRule type="expression" dxfId="72" priority="19" stopIfTrue="1">
      <formula>ISNONTEXT(D20)</formula>
    </cfRule>
  </conditionalFormatting>
  <conditionalFormatting sqref="J20">
    <cfRule type="expression" dxfId="71" priority="18" stopIfTrue="1">
      <formula>IF($N$12=1,IF(ISBLANK(J20),FALSE,TRUE),IF(ISBLANK(J20),TRUE,FALSE))</formula>
    </cfRule>
  </conditionalFormatting>
  <conditionalFormatting sqref="B24">
    <cfRule type="expression" dxfId="70" priority="17" stopIfTrue="1">
      <formula>IF(OR(N12=1,N12=2),FALSE,TRUE)</formula>
    </cfRule>
  </conditionalFormatting>
  <conditionalFormatting sqref="D26">
    <cfRule type="expression" dxfId="69" priority="15" stopIfTrue="1">
      <formula>ISNONTEXT(D26)</formula>
    </cfRule>
  </conditionalFormatting>
  <conditionalFormatting sqref="J26">
    <cfRule type="expression" dxfId="68" priority="13" stopIfTrue="1">
      <formula>ISNUMBER(J26)</formula>
    </cfRule>
  </conditionalFormatting>
  <conditionalFormatting sqref="D11">
    <cfRule type="expression" dxfId="67" priority="12" stopIfTrue="1">
      <formula>IF(OR(N11=1,N11=2,N11=3),FALSE,TRUE)</formula>
    </cfRule>
  </conditionalFormatting>
  <conditionalFormatting sqref="B11:B12">
    <cfRule type="expression" dxfId="66" priority="11">
      <formula>IF(OR($N$11=1,$N$11=2,$N$11=3),FALSE,TRUE)</formula>
    </cfRule>
  </conditionalFormatting>
  <conditionalFormatting sqref="H11:H12">
    <cfRule type="expression" dxfId="65" priority="9">
      <formula>IF(OR($N$12=1,$N$12=2),FALSE,TRUE)</formula>
    </cfRule>
  </conditionalFormatting>
  <conditionalFormatting sqref="B13">
    <cfRule type="expression" dxfId="64" priority="8">
      <formula>IF(OR($N$11=1,$N$11=2,$N$11=3),FALSE,TRUE)</formula>
    </cfRule>
  </conditionalFormatting>
  <conditionalFormatting sqref="K3 K5">
    <cfRule type="cellIs" dxfId="63" priority="6" stopIfTrue="1" operator="equal">
      <formula>"Error"</formula>
    </cfRule>
    <cfRule type="cellIs" dxfId="62" priority="7" stopIfTrue="1" operator="equal">
      <formula>"OK"</formula>
    </cfRule>
  </conditionalFormatting>
  <conditionalFormatting sqref="E16:E20">
    <cfRule type="expression" dxfId="61" priority="5" stopIfTrue="1">
      <formula>ISBLANK(D16)</formula>
    </cfRule>
  </conditionalFormatting>
  <conditionalFormatting sqref="K16:K20">
    <cfRule type="expression" dxfId="60" priority="4" stopIfTrue="1">
      <formula>IF($N$12=1,IF(ISBLANK(J16),FALSE,TRUE),IF(ISBLANK(J16),TRUE,FALSE))</formula>
    </cfRule>
  </conditionalFormatting>
  <conditionalFormatting sqref="K11">
    <cfRule type="expression" dxfId="59" priority="3" stopIfTrue="1">
      <formula>IF(OR(N12=1,N12=2),FALSE,TRUE)</formula>
    </cfRule>
  </conditionalFormatting>
  <conditionalFormatting sqref="E26">
    <cfRule type="expression" dxfId="58" priority="2" stopIfTrue="1">
      <formula>ISBLANK(D26)</formula>
    </cfRule>
  </conditionalFormatting>
  <conditionalFormatting sqref="K26">
    <cfRule type="expression" dxfId="57" priority="1" stopIfTrue="1">
      <formula>ISNUMBER(J26)</formula>
    </cfRule>
  </conditionalFormatting>
  <dataValidations count="24">
    <dataValidation allowBlank="1" showInputMessage="1" promptTitle="Staus of This Certificat'n Sheet" prompt="This cell shows the status of this Certification sheet:_x000a__x000a_&quot;Error&quot; - there are issues with at least one entry on this sheet_x000a__x000a_&quot;OK&quot; - there are no issues with any entries on this sheet_x000a__x000a_&quot;No Data&quot; - no data has been entered in this sheet" sqref="K3" xr:uid="{00000000-0002-0000-0000-000000000000}"/>
    <dataValidation allowBlank="1" showInputMessage="1" promptTitle="Overall Status of Template" prompt="This cell shows the overall status for the template:_x000a__x000a_&quot;Error&quot; - there are issues with at least one entry in the template_x000a__x000a_&quot;OK&quot; - there are no issues with any entries_x000a__x000a_&quot;No Data&quot; - no data has been entered in one of the Certification or Input worksheets" sqref="K6" xr:uid="{00000000-0002-0000-0000-000001000000}"/>
    <dataValidation type="whole" allowBlank="1" showInputMessage="1" showErrorMessage="1" errorTitle="Date" error="The entry is not a date in MM/DD/YYYY format.  Please reenter the date." sqref="D50 J26" xr:uid="{00000000-0002-0000-0000-000002000000}">
      <formula1>0</formula1>
      <formula2>100000</formula2>
    </dataValidation>
    <dataValidation type="custom" allowBlank="1" showInputMessage="1" showErrorMessage="1" errorTitle="Company Address" error="The entry for Company Address is not a valid entry.  Please reenter the Company Address." sqref="D37" xr:uid="{00000000-0002-0000-0000-000003000000}">
      <formula1>IF(ISNONTEXT(D37),FALSE,TRUE)</formula1>
    </dataValidation>
    <dataValidation type="custom" allowBlank="1" showInputMessage="1" showErrorMessage="1" errorTitle="Submitter Email Address" error="Your entry is not an email address.  Please reeneter the Submitter Email Address." sqref="D49" xr:uid="{00000000-0002-0000-0000-000004000000}">
      <formula1>IF(IF(ISERROR(FIND("@",D49)),1,0)+IF(ISERROR(FIND(".",D49)),1,0)&gt;0,FALSE,TRUE)</formula1>
    </dataValidation>
    <dataValidation type="custom" allowBlank="1" showInputMessage="1" showErrorMessage="1" errorTitle="Submitter Name" error="The entry for Submitter Name is not a valid entry.  Please reenter the Submitter Name." sqref="D48 D26" xr:uid="{00000000-0002-0000-0000-000005000000}">
      <formula1>IF(ISNONTEXT(D26),FALSE,TRUE)</formula1>
    </dataValidation>
    <dataValidation type="custom" allowBlank="1" showInputMessage="1" showErrorMessage="1" errorTitle="Contact Email Address" error="Your entry is not an email address.  Please reenter the Contact Email Address." sqref="D41" xr:uid="{00000000-0002-0000-0000-000006000000}">
      <formula1>IF(IF(ISERROR(FIND("@",D41)),1,0)+IF(ISERROR(FIND(".",D41)),1,0)&gt;0,FALSE,TRUE)</formula1>
    </dataValidation>
    <dataValidation type="custom" allowBlank="1" showInputMessage="1" showErrorMessage="1" errorTitle="Company Name" error="The entry for Company Name is not a valid entry.  Please reenter the Company Name." sqref="D36" xr:uid="{00000000-0002-0000-0000-000007000000}">
      <formula1>IF(ISNONTEXT(D36),FALSE,TRUE)</formula1>
    </dataValidation>
    <dataValidation type="custom" allowBlank="1" showInputMessage="1" showErrorMessage="1" errorTitle="Contact Name" error="The entry for Contact Name is not a valid entry.  Please reenter the Contact Name." sqref="D38" xr:uid="{00000000-0002-0000-0000-000008000000}">
      <formula1>IF(ISNONTEXT(D38),FALSE,TRUE)</formula1>
    </dataValidation>
    <dataValidation type="custom" allowBlank="1" showInputMessage="1" showErrorMessage="1" errorTitle="Contact Telephone Number" error="The entry for Contact Telephone Number is not a valid entry.  Please reenter the Contact Telephone Number." sqref="D39" xr:uid="{00000000-0002-0000-0000-000009000000}">
      <formula1>IF(ISBLANK(D39),FALSE,TRUE)</formula1>
    </dataValidation>
    <dataValidation type="custom" allowBlank="1" showInputMessage="1" showErrorMessage="1" errorTitle="Contact Fax Number" error="The entry for Contact Fax Number is not a valid entry.  Please reenter the Contact Fax Number." sqref="D40" xr:uid="{00000000-0002-0000-0000-00000A000000}">
      <formula1>IF(ISBLANK(D40),FALSE,TRUE)</formula1>
    </dataValidation>
    <dataValidation type="custom" allowBlank="1" showInputMessage="1" showErrorMessage="1" errorTitle="CBP Importer ID Number" error="The entry for the U.S. Customs and Border Protection importer identification number is not a valid entry.  Please reenter the CBP importer identification number." sqref="D43" xr:uid="{00000000-0002-0000-0000-00000B000000}">
      <formula1>IF(G30=2,IF(ISBLANK(D43),FALSE,TRUE),FALSE)</formula1>
    </dataValidation>
    <dataValidation type="custom" allowBlank="1" showInputMessage="1" showErrorMessage="1" errorTitle="CBP Importer ID Number" error="Submitter is not an Importer.  No entry should be made for the U.S. Customs and Border Protection importer identification number._x000a__x000a_Click &quot;Cancel&quot; to escape." promptTitle="CBP Importer ID Number" prompt="If entering information into this field, do NOT provide a Federal Employer ID # or a Social Security Number.  ONLY provide a Customs-assigned ID number." sqref="D42" xr:uid="{00000000-0002-0000-0000-00000C000000}">
      <formula1>IF(G29=2,IF(ISBLANK(D42),FALSE,TRUE),FALSE)</formula1>
    </dataValidation>
    <dataValidation type="custom" allowBlank="1" showInputMessage="1" showErrorMessage="1" errorTitle="Full Legal Name of Individual" error="Either:_x000a_- You checked &quot;Certifier&quot; as the Submitter above. If so, do not enter information in this cell._x000a_or_x000a_- The entry for Full Legal Name of Individual is not a valid entry.  If so, reneter the Full Legal Name of Individual." sqref="J16" xr:uid="{00000000-0002-0000-0000-00000D000000}">
      <formula1>IF($N$12=1,FALSE,IF(ISNONTEXT(J16),FALSE,TRUE))</formula1>
    </dataValidation>
    <dataValidation type="custom" allowBlank="1" showInputMessage="1" showErrorMessage="1" errorTitle="Phone Number" error="Either:_x000a_- You checked &quot;Certifier&quot; as the Submitter above. If so, do not enter information in this cell._x000a_or_x000a_- The entry for Phone Number is not a valid entry.  If so, reneter the Phone Number." sqref="J19" xr:uid="{00000000-0002-0000-0000-00000E000000}">
      <formula1>IF($N$12=1,FALSE,IF(ISBLANK(J19),FALSE,TRUE))</formula1>
    </dataValidation>
    <dataValidation type="custom" allowBlank="1" showInputMessage="1" showErrorMessage="1" errorTitle="Email Address" error="Either:_x000a_- You checked &quot;Certifier&quot; as the Submitter above. If so, do not enter information in this cell._x000a_or_x000a_- The entry for Email Address is not an email address.  If so, reneter the Email Address." sqref="J20" xr:uid="{00000000-0002-0000-0000-00000F000000}">
      <formula1>IF($N$12=1,FALSE,IF(IF(ISERROR(FIND("@",J20)),1,0)+IF(ISERROR(FIND(".",J20)),1,0)&gt;0,FALSE,TRUE))</formula1>
    </dataValidation>
    <dataValidation type="custom" allowBlank="1" showInputMessage="1" showErrorMessage="1" errorTitle="Full Legal Name of Individual" error="The entry for Full Legal Name of Individual is not a valid entry.  Please reenter the Full Legal Name of Individual." sqref="D16" xr:uid="{00000000-0002-0000-0000-000010000000}">
      <formula1>IF(ISNONTEXT(D16),FALSE,TRUE)</formula1>
    </dataValidation>
    <dataValidation type="custom" allowBlank="1" showInputMessage="1" showErrorMessage="1" errorTitle="Phone Number" error="The entry for Phone Number is not a valid entry.  Please reenter the Phone Number." sqref="D19" xr:uid="{00000000-0002-0000-0000-000011000000}">
      <formula1>IF(ISBLANK(D19),FALSE,TRUE)</formula1>
    </dataValidation>
    <dataValidation type="custom" allowBlank="1" showInputMessage="1" showErrorMessage="1" errorTitle="Email Address" error="Your entry is not an email address.  Please reenter the Email Address." sqref="D20" xr:uid="{00000000-0002-0000-0000-000012000000}">
      <formula1>IF(IF(ISERROR(FIND("@",D20)),1,0)+IF(ISERROR(FIND(".",D20)),1,0)&gt;0,FALSE,TRUE)</formula1>
    </dataValidation>
    <dataValidation type="custom" allowBlank="1" showInputMessage="1" showErrorMessage="1" errorTitle="Full Legal Name of Company" error="Either:_x000a_- You checked &quot;Certifier&quot; as the Submitter above. If so, do not enter information in this cell._x000a_or_x000a_- The entry for Full Legal Name of Company is not a valid entry.  If so, reneter the Full Legal Name of Company." sqref="J17" xr:uid="{00000000-0002-0000-0000-000013000000}">
      <formula1>IF($N$12=1,FALSE,IF(ISNONTEXT(J17),FALSE,TRUE))</formula1>
    </dataValidation>
    <dataValidation type="custom" allowBlank="1" showInputMessage="1" showErrorMessage="1" errorTitle="Complete Company Mailing Address" error="Either:_x000a_- You checked &quot;Certifier&quot; as the Submitter above. If so, do not enter information in this cell._x000a_or_x000a_- The entry for Complete Company Mailing Address is not valid. If so, reneter the Complete Company Mailing Address." sqref="J18" xr:uid="{00000000-0002-0000-0000-000014000000}">
      <formula1>IF($N$12=1,FALSE,IF(ISNONTEXT(J18),FALSE,TRUE))</formula1>
    </dataValidation>
    <dataValidation type="custom" allowBlank="1" showInputMessage="1" showErrorMessage="1" errorTitle="Full Legal Name of Company" error="The entry for Full Legal Name of Company is not a valid entry.  Please reenter the Full Legal Name of Company." sqref="D17" xr:uid="{00000000-0002-0000-0000-000015000000}">
      <formula1>IF(ISNONTEXT(D17),FALSE,TRUE)</formula1>
    </dataValidation>
    <dataValidation type="custom" allowBlank="1" showInputMessage="1" showErrorMessage="1" errorTitle="Complete Company Mailing Address" error="The entry for Complete Company Mailing Address is not a valid entry.  Please reenter the Complete Company Mailing Address." sqref="D18" xr:uid="{00000000-0002-0000-0000-000016000000}">
      <formula1>IF(ISNONTEXT(D18),FALSE,TRUE)</formula1>
    </dataValidation>
    <dataValidation allowBlank="1" showInputMessage="1" promptTitle="Overall Status of Template" prompt="This cell shows the overall status for the template:_x000a__x000a_&quot;Error&quot; - there are issues with at least one entry in the template_x000a__x000a_&quot;OK&quot; - there are no issues with any entries_x000a__x000a_&quot;No Data&quot; - no data has been entered in one of the worksheets" sqref="K5:L5" xr:uid="{00000000-0002-0000-0000-000017000000}"/>
  </dataValidations>
  <hyperlinks>
    <hyperlink ref="D6:E6" r:id="rId1" display="Click here for instructions for completing this form" xr:uid="{00000000-0004-0000-0000-000000000000}"/>
  </hyperlinks>
  <pageMargins left="0.5" right="0.5" top="0.5" bottom="0.5" header="0.3" footer="0.3"/>
  <pageSetup scale="61" orientation="portrait" verticalDpi="0" r:id="rId2"/>
  <drawing r:id="rId3"/>
  <legacyDrawing r:id="rId4"/>
  <mc:AlternateContent xmlns:mc="http://schemas.openxmlformats.org/markup-compatibility/2006">
    <mc:Choice Requires="x14">
      <controls>
        <mc:AlternateContent xmlns:mc="http://schemas.openxmlformats.org/markup-compatibility/2006">
          <mc:Choice Requires="x14">
            <control shapeId="2049" r:id="rId5" name="Option Button 1">
              <controlPr defaultSize="0" autoFill="0" autoLine="0" autoPict="0">
                <anchor moveWithCells="1">
                  <from>
                    <xdr:col>1</xdr:col>
                    <xdr:colOff>9525</xdr:colOff>
                    <xdr:row>10</xdr:row>
                    <xdr:rowOff>66675</xdr:rowOff>
                  </from>
                  <to>
                    <xdr:col>2</xdr:col>
                    <xdr:colOff>495300</xdr:colOff>
                    <xdr:row>10</xdr:row>
                    <xdr:rowOff>304800</xdr:rowOff>
                  </to>
                </anchor>
              </controlPr>
            </control>
          </mc:Choice>
        </mc:AlternateContent>
        <mc:AlternateContent xmlns:mc="http://schemas.openxmlformats.org/markup-compatibility/2006">
          <mc:Choice Requires="x14">
            <control shapeId="2050" r:id="rId6" name="Option Button 2">
              <controlPr defaultSize="0" autoFill="0" autoLine="0" autoPict="0">
                <anchor moveWithCells="1">
                  <from>
                    <xdr:col>1</xdr:col>
                    <xdr:colOff>9525</xdr:colOff>
                    <xdr:row>11</xdr:row>
                    <xdr:rowOff>19050</xdr:rowOff>
                  </from>
                  <to>
                    <xdr:col>2</xdr:col>
                    <xdr:colOff>638175</xdr:colOff>
                    <xdr:row>11</xdr:row>
                    <xdr:rowOff>200025</xdr:rowOff>
                  </to>
                </anchor>
              </controlPr>
            </control>
          </mc:Choice>
        </mc:AlternateContent>
        <mc:AlternateContent xmlns:mc="http://schemas.openxmlformats.org/markup-compatibility/2006">
          <mc:Choice Requires="x14">
            <control shapeId="2051" r:id="rId7" name="Option Button 3">
              <controlPr defaultSize="0" autoFill="0" autoLine="0" autoPict="0" altText="the same Party Responsible for Certification (do not complete the Submitter Contact Information below)">
                <anchor moveWithCells="1">
                  <from>
                    <xdr:col>7</xdr:col>
                    <xdr:colOff>9525</xdr:colOff>
                    <xdr:row>10</xdr:row>
                    <xdr:rowOff>0</xdr:rowOff>
                  </from>
                  <to>
                    <xdr:col>9</xdr:col>
                    <xdr:colOff>1971675</xdr:colOff>
                    <xdr:row>10</xdr:row>
                    <xdr:rowOff>285750</xdr:rowOff>
                  </to>
                </anchor>
              </controlPr>
            </control>
          </mc:Choice>
        </mc:AlternateContent>
        <mc:AlternateContent xmlns:mc="http://schemas.openxmlformats.org/markup-compatibility/2006">
          <mc:Choice Requires="x14">
            <control shapeId="2052" r:id="rId8" name="Option Button 4">
              <controlPr defaultSize="0" autoFill="0" autoLine="0" autoPict="0">
                <anchor moveWithCells="1">
                  <from>
                    <xdr:col>7</xdr:col>
                    <xdr:colOff>28575</xdr:colOff>
                    <xdr:row>10</xdr:row>
                    <xdr:rowOff>323850</xdr:rowOff>
                  </from>
                  <to>
                    <xdr:col>9</xdr:col>
                    <xdr:colOff>1695450</xdr:colOff>
                    <xdr:row>11</xdr:row>
                    <xdr:rowOff>314325</xdr:rowOff>
                  </to>
                </anchor>
              </controlPr>
            </control>
          </mc:Choice>
        </mc:AlternateContent>
        <mc:AlternateContent xmlns:mc="http://schemas.openxmlformats.org/markup-compatibility/2006">
          <mc:Choice Requires="x14">
            <control shapeId="2053" r:id="rId9" name="Group Box 5">
              <controlPr defaultSize="0" autoFill="0" autoPict="0">
                <anchor moveWithCells="1">
                  <from>
                    <xdr:col>0</xdr:col>
                    <xdr:colOff>238125</xdr:colOff>
                    <xdr:row>10</xdr:row>
                    <xdr:rowOff>0</xdr:rowOff>
                  </from>
                  <to>
                    <xdr:col>3</xdr:col>
                    <xdr:colOff>0</xdr:colOff>
                    <xdr:row>13</xdr:row>
                    <xdr:rowOff>0</xdr:rowOff>
                  </to>
                </anchor>
              </controlPr>
            </control>
          </mc:Choice>
        </mc:AlternateContent>
        <mc:AlternateContent xmlns:mc="http://schemas.openxmlformats.org/markup-compatibility/2006">
          <mc:Choice Requires="x14">
            <control shapeId="2057" r:id="rId10" name="Option Button 9">
              <controlPr defaultSize="0" autoFill="0" autoLine="0" autoPict="0">
                <anchor moveWithCells="1">
                  <from>
                    <xdr:col>1</xdr:col>
                    <xdr:colOff>0</xdr:colOff>
                    <xdr:row>11</xdr:row>
                    <xdr:rowOff>285750</xdr:rowOff>
                  </from>
                  <to>
                    <xdr:col>2</xdr:col>
                    <xdr:colOff>476250</xdr:colOff>
                    <xdr:row>12</xdr:row>
                    <xdr:rowOff>152400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P51"/>
  <sheetViews>
    <sheetView showGridLines="0" workbookViewId="0">
      <pane ySplit="7" topLeftCell="A8" activePane="bottomLeft" state="frozen"/>
      <selection pane="bottomLeft" activeCell="C12" sqref="C12"/>
    </sheetView>
  </sheetViews>
  <sheetFormatPr defaultRowHeight="12.75" x14ac:dyDescent="0.2"/>
  <cols>
    <col min="1" max="2" width="2.7109375" style="39" customWidth="1"/>
    <col min="3" max="3" width="16.140625" style="38" customWidth="1"/>
    <col min="4" max="4" width="48" style="38" customWidth="1"/>
    <col min="5" max="6" width="6.7109375" style="38" customWidth="1"/>
    <col min="7" max="7" width="3.28515625" style="38" customWidth="1"/>
    <col min="8" max="8" width="22.7109375" style="38" customWidth="1"/>
    <col min="9" max="9" width="10.7109375" style="38" customWidth="1"/>
    <col min="10" max="13" width="9.140625" style="38" hidden="1" customWidth="1"/>
    <col min="14" max="16" width="0" style="38" hidden="1" customWidth="1"/>
    <col min="17" max="16384" width="9.140625" style="38"/>
  </cols>
  <sheetData>
    <row r="1" spans="1:16" ht="48" customHeight="1" thickBot="1" x14ac:dyDescent="0.25">
      <c r="A1" s="50" t="str">
        <f>Certification!A3</f>
        <v>Fire Pump Electric Motors (effective Jun 1, 2016)</v>
      </c>
      <c r="C1" s="235" t="str">
        <f>Certification!D3</f>
        <v>Fire Pump Electric Motors (effective Jun 1, 2016)</v>
      </c>
      <c r="D1" s="235"/>
      <c r="I1" s="167" t="str">
        <f>Certification!L1</f>
        <v>Version 5.2</v>
      </c>
      <c r="J1" s="44"/>
      <c r="L1" s="43"/>
      <c r="M1" s="43"/>
      <c r="N1" s="43"/>
      <c r="O1" s="43"/>
      <c r="P1" s="43"/>
    </row>
    <row r="2" spans="1:16" ht="24.95" customHeight="1" x14ac:dyDescent="0.2">
      <c r="A2" s="50" t="str">
        <f>Certification!A4</f>
        <v>5.2</v>
      </c>
      <c r="B2" s="238" t="s">
        <v>47</v>
      </c>
      <c r="C2" s="239"/>
      <c r="D2" s="239"/>
      <c r="E2" s="239"/>
      <c r="F2" s="239"/>
      <c r="G2" s="240"/>
      <c r="H2" s="65" t="s">
        <v>51</v>
      </c>
      <c r="I2" s="193" t="str">
        <f>IF(AND(SUM(J12:J38)=0,SUM(L45:O49)=0),"No Data",IF(AND(SUM(L12:L26)=0,SUM(P45:P49)=0,C6=""),"OK","Error"))</f>
        <v>No Data</v>
      </c>
      <c r="J2" s="186"/>
    </row>
    <row r="3" spans="1:16" ht="25.5" customHeight="1" thickBot="1" x14ac:dyDescent="0.25">
      <c r="B3" s="241"/>
      <c r="C3" s="242"/>
      <c r="D3" s="242"/>
      <c r="E3" s="242"/>
      <c r="F3" s="242"/>
      <c r="G3" s="243"/>
      <c r="H3" s="65"/>
      <c r="I3" s="186"/>
      <c r="J3" s="186"/>
    </row>
    <row r="4" spans="1:16" ht="25.5" customHeight="1" x14ac:dyDescent="0.2">
      <c r="H4" s="65" t="s">
        <v>20</v>
      </c>
      <c r="I4" s="178" t="str">
        <f>Certification!K5</f>
        <v>No Data</v>
      </c>
      <c r="J4" s="186"/>
    </row>
    <row r="5" spans="1:16" ht="12.75" customHeight="1" x14ac:dyDescent="0.2">
      <c r="H5" s="63"/>
      <c r="I5" s="63"/>
      <c r="J5" s="63"/>
    </row>
    <row r="6" spans="1:16" ht="24.95" customHeight="1" x14ac:dyDescent="0.2">
      <c r="A6" s="182"/>
      <c r="B6" s="182"/>
      <c r="C6" s="244" t="str">
        <f>IF(SUM(J12:J38)=0,"Please complete either Section 1 or Section 2",IF(AND(SUM(J12:J20)&gt;0,SUM(J26:J38)&gt;0),"Complete either Section 1 or Section 2, but not both",""))</f>
        <v>Please complete either Section 1 or Section 2</v>
      </c>
      <c r="D6" s="244"/>
      <c r="F6" s="245" t="s">
        <v>21</v>
      </c>
      <c r="G6" s="246"/>
      <c r="H6" s="246"/>
      <c r="I6" s="247"/>
      <c r="J6" s="187"/>
    </row>
    <row r="7" spans="1:16" x14ac:dyDescent="0.2">
      <c r="A7" s="236"/>
      <c r="B7" s="236"/>
      <c r="C7" s="236"/>
      <c r="D7" s="236"/>
    </row>
    <row r="8" spans="1:16" ht="15.75" x14ac:dyDescent="0.2">
      <c r="A8" s="231" t="s">
        <v>45</v>
      </c>
      <c r="B8" s="231"/>
      <c r="C8" s="231"/>
      <c r="D8" s="231"/>
      <c r="E8" s="231"/>
      <c r="F8" s="231"/>
      <c r="G8" s="231"/>
      <c r="H8" s="231"/>
      <c r="I8" s="231"/>
    </row>
    <row r="9" spans="1:16" x14ac:dyDescent="0.2">
      <c r="A9" s="181"/>
      <c r="B9" s="181"/>
      <c r="C9" s="181"/>
      <c r="D9" s="181"/>
    </row>
    <row r="10" spans="1:16" ht="25.5" customHeight="1" x14ac:dyDescent="0.2">
      <c r="A10" s="168"/>
      <c r="B10" s="39" t="s">
        <v>6</v>
      </c>
      <c r="C10" s="232" t="s">
        <v>57</v>
      </c>
      <c r="D10" s="232"/>
      <c r="E10" s="232"/>
      <c r="F10" s="232"/>
      <c r="G10" s="232"/>
      <c r="H10" s="232"/>
      <c r="I10" s="232"/>
    </row>
    <row r="11" spans="1:16" ht="6" customHeight="1" thickBot="1" x14ac:dyDescent="0.25">
      <c r="A11" s="40"/>
      <c r="C11" s="180"/>
    </row>
    <row r="12" spans="1:16" ht="13.5" customHeight="1" thickBot="1" x14ac:dyDescent="0.25">
      <c r="A12" s="40"/>
      <c r="C12" s="194"/>
      <c r="D12" s="43" t="str">
        <f>IF(SUM(J12:J20)=0,"",IF(AND(J12=0,SUM(J16:J20)&gt;0),"  Enter Compliance Certification Number",""))</f>
        <v/>
      </c>
      <c r="J12" s="38">
        <f>IF(ISBLANK(C12),0,1)</f>
        <v>0</v>
      </c>
      <c r="L12" s="38">
        <f>IF(D12="",0,1)</f>
        <v>0</v>
      </c>
    </row>
    <row r="13" spans="1:16" ht="13.5" customHeight="1" x14ac:dyDescent="0.2">
      <c r="A13" s="40"/>
      <c r="C13" s="180"/>
    </row>
    <row r="14" spans="1:16" ht="13.5" customHeight="1" x14ac:dyDescent="0.2">
      <c r="A14" s="40"/>
      <c r="B14" s="39" t="s">
        <v>7</v>
      </c>
      <c r="C14" s="230" t="s">
        <v>48</v>
      </c>
      <c r="D14" s="230"/>
      <c r="E14" s="230"/>
      <c r="F14" s="230"/>
      <c r="G14" s="230"/>
      <c r="H14" s="230"/>
      <c r="I14" s="230"/>
    </row>
    <row r="15" spans="1:16" ht="6" customHeight="1" thickBot="1" x14ac:dyDescent="0.25">
      <c r="A15" s="40"/>
      <c r="C15" s="180"/>
    </row>
    <row r="16" spans="1:16" ht="13.5" thickBot="1" x14ac:dyDescent="0.25">
      <c r="C16" s="183">
        <v>1</v>
      </c>
      <c r="D16" s="174"/>
      <c r="E16" s="233" t="str">
        <f>IF(SUM(J12:J20)=0,"",IF(AND(J12=1,SUM(J16:J20)=0),"Enter Name(s) to be marked on electric motors",""))</f>
        <v/>
      </c>
      <c r="F16" s="234"/>
      <c r="G16" s="234"/>
      <c r="H16" s="234"/>
      <c r="J16" s="38">
        <f>IF(ISBLANK(D16),0,1)</f>
        <v>0</v>
      </c>
      <c r="L16" s="38">
        <f>IF(E16="",0,1)</f>
        <v>0</v>
      </c>
    </row>
    <row r="17" spans="1:12" ht="13.5" thickBot="1" x14ac:dyDescent="0.25">
      <c r="C17" s="183">
        <v>2</v>
      </c>
      <c r="D17" s="174"/>
      <c r="E17" s="233"/>
      <c r="F17" s="234"/>
      <c r="G17" s="234"/>
      <c r="H17" s="234"/>
      <c r="J17" s="38">
        <f t="shared" ref="J17:J20" si="0">IF(ISBLANK(D17),0,1)</f>
        <v>0</v>
      </c>
    </row>
    <row r="18" spans="1:12" ht="13.5" thickBot="1" x14ac:dyDescent="0.25">
      <c r="C18" s="183">
        <v>3</v>
      </c>
      <c r="D18" s="174"/>
      <c r="E18" s="233"/>
      <c r="F18" s="234"/>
      <c r="G18" s="234"/>
      <c r="H18" s="234"/>
      <c r="J18" s="38">
        <f t="shared" si="0"/>
        <v>0</v>
      </c>
    </row>
    <row r="19" spans="1:12" ht="13.5" thickBot="1" x14ac:dyDescent="0.25">
      <c r="C19" s="183">
        <v>4</v>
      </c>
      <c r="D19" s="174"/>
      <c r="E19" s="233"/>
      <c r="F19" s="234"/>
      <c r="G19" s="234"/>
      <c r="H19" s="234"/>
      <c r="J19" s="38">
        <f t="shared" si="0"/>
        <v>0</v>
      </c>
    </row>
    <row r="20" spans="1:12" ht="13.5" thickBot="1" x14ac:dyDescent="0.25">
      <c r="C20" s="183">
        <v>5</v>
      </c>
      <c r="D20" s="174"/>
      <c r="E20" s="233"/>
      <c r="F20" s="234"/>
      <c r="G20" s="234"/>
      <c r="H20" s="234"/>
      <c r="J20" s="38">
        <f t="shared" si="0"/>
        <v>0</v>
      </c>
    </row>
    <row r="21" spans="1:12" ht="25.5" customHeight="1" x14ac:dyDescent="0.2">
      <c r="D21" s="179"/>
    </row>
    <row r="22" spans="1:12" ht="15.75" customHeight="1" x14ac:dyDescent="0.2">
      <c r="A22" s="237" t="s">
        <v>46</v>
      </c>
      <c r="B22" s="237"/>
      <c r="C22" s="237"/>
      <c r="D22" s="237"/>
      <c r="E22" s="237"/>
      <c r="F22" s="237"/>
      <c r="G22" s="237"/>
      <c r="H22" s="237"/>
      <c r="I22" s="237"/>
    </row>
    <row r="23" spans="1:12" x14ac:dyDescent="0.2">
      <c r="A23" s="40"/>
      <c r="D23" s="179"/>
    </row>
    <row r="24" spans="1:12" x14ac:dyDescent="0.2">
      <c r="B24" s="39" t="s">
        <v>6</v>
      </c>
      <c r="C24" s="232" t="s">
        <v>49</v>
      </c>
      <c r="D24" s="232"/>
      <c r="E24" s="232"/>
      <c r="F24" s="232"/>
      <c r="G24" s="232"/>
      <c r="H24" s="232"/>
      <c r="I24" s="232"/>
    </row>
    <row r="25" spans="1:12" ht="6" customHeight="1" thickBot="1" x14ac:dyDescent="0.25">
      <c r="C25" s="180"/>
    </row>
    <row r="26" spans="1:12" ht="13.5" thickBot="1" x14ac:dyDescent="0.25">
      <c r="C26" s="183">
        <v>1</v>
      </c>
      <c r="D26" s="174"/>
      <c r="E26" s="233" t="str">
        <f>IF(SUM(J26:J38)=0,"",IF(AND(SUM(J26:J30)=0,SUM(J34:J38)&gt;0),"Enter Name(s) for which Certifier requests a CC#",""))</f>
        <v/>
      </c>
      <c r="F26" s="234"/>
      <c r="G26" s="234"/>
      <c r="H26" s="234"/>
      <c r="J26" s="38">
        <f>IF(ISBLANK(D26),0,1)</f>
        <v>0</v>
      </c>
      <c r="L26" s="38">
        <f>IF(E26="",0,1)</f>
        <v>0</v>
      </c>
    </row>
    <row r="27" spans="1:12" ht="13.5" thickBot="1" x14ac:dyDescent="0.25">
      <c r="C27" s="183">
        <v>2</v>
      </c>
      <c r="D27" s="174"/>
      <c r="E27" s="233"/>
      <c r="F27" s="234"/>
      <c r="G27" s="234"/>
      <c r="H27" s="234"/>
      <c r="J27" s="38">
        <f t="shared" ref="J27:J30" si="1">IF(ISBLANK(D27),0,1)</f>
        <v>0</v>
      </c>
    </row>
    <row r="28" spans="1:12" ht="13.5" thickBot="1" x14ac:dyDescent="0.25">
      <c r="C28" s="183">
        <v>3</v>
      </c>
      <c r="D28" s="174"/>
      <c r="E28" s="233"/>
      <c r="F28" s="234"/>
      <c r="G28" s="234"/>
      <c r="H28" s="234"/>
      <c r="J28" s="38">
        <f t="shared" si="1"/>
        <v>0</v>
      </c>
    </row>
    <row r="29" spans="1:12" ht="13.5" thickBot="1" x14ac:dyDescent="0.25">
      <c r="C29" s="183">
        <v>4</v>
      </c>
      <c r="D29" s="174"/>
      <c r="E29" s="233"/>
      <c r="F29" s="234"/>
      <c r="G29" s="234"/>
      <c r="H29" s="234"/>
      <c r="J29" s="38">
        <f t="shared" si="1"/>
        <v>0</v>
      </c>
    </row>
    <row r="30" spans="1:12" ht="13.5" thickBot="1" x14ac:dyDescent="0.25">
      <c r="C30" s="183">
        <v>5</v>
      </c>
      <c r="D30" s="174"/>
      <c r="E30" s="233"/>
      <c r="F30" s="234"/>
      <c r="G30" s="234"/>
      <c r="H30" s="234"/>
      <c r="J30" s="38">
        <f t="shared" si="1"/>
        <v>0</v>
      </c>
    </row>
    <row r="31" spans="1:12" x14ac:dyDescent="0.2">
      <c r="D31" s="41"/>
    </row>
    <row r="32" spans="1:12" x14ac:dyDescent="0.2">
      <c r="B32" s="39" t="s">
        <v>7</v>
      </c>
      <c r="C32" s="230" t="s">
        <v>50</v>
      </c>
      <c r="D32" s="230"/>
      <c r="E32" s="230"/>
      <c r="F32" s="230"/>
      <c r="G32" s="230"/>
      <c r="H32" s="230"/>
      <c r="I32" s="230"/>
    </row>
    <row r="33" spans="1:16" ht="6" customHeight="1" thickBot="1" x14ac:dyDescent="0.25">
      <c r="C33" s="180"/>
    </row>
    <row r="34" spans="1:16" ht="13.5" thickBot="1" x14ac:dyDescent="0.25">
      <c r="C34" s="183">
        <v>1</v>
      </c>
      <c r="D34" s="174"/>
      <c r="E34" s="43"/>
      <c r="F34" s="43"/>
      <c r="G34" s="43"/>
      <c r="H34" s="43"/>
      <c r="J34" s="38">
        <f>IF(ISBLANK(D34),0,1)</f>
        <v>0</v>
      </c>
    </row>
    <row r="35" spans="1:16" ht="13.5" thickBot="1" x14ac:dyDescent="0.25">
      <c r="C35" s="183">
        <v>2</v>
      </c>
      <c r="D35" s="174"/>
      <c r="E35" s="43"/>
      <c r="F35" s="43"/>
      <c r="G35" s="43"/>
      <c r="H35" s="43"/>
      <c r="J35" s="38">
        <f t="shared" ref="J35:J38" si="2">IF(ISBLANK(D35),0,1)</f>
        <v>0</v>
      </c>
    </row>
    <row r="36" spans="1:16" ht="13.5" thickBot="1" x14ac:dyDescent="0.25">
      <c r="C36" s="183">
        <v>3</v>
      </c>
      <c r="D36" s="174"/>
      <c r="E36" s="43"/>
      <c r="F36" s="43"/>
      <c r="G36" s="43"/>
      <c r="H36" s="43"/>
      <c r="J36" s="38">
        <f t="shared" si="2"/>
        <v>0</v>
      </c>
    </row>
    <row r="37" spans="1:16" ht="13.5" thickBot="1" x14ac:dyDescent="0.25">
      <c r="C37" s="183">
        <v>4</v>
      </c>
      <c r="D37" s="174"/>
      <c r="E37" s="43"/>
      <c r="F37" s="43"/>
      <c r="G37" s="43"/>
      <c r="H37" s="43"/>
      <c r="J37" s="38">
        <f t="shared" si="2"/>
        <v>0</v>
      </c>
    </row>
    <row r="38" spans="1:16" ht="13.5" thickBot="1" x14ac:dyDescent="0.25">
      <c r="C38" s="183">
        <v>5</v>
      </c>
      <c r="D38" s="174"/>
      <c r="E38" s="43"/>
      <c r="F38" s="43"/>
      <c r="G38" s="43"/>
      <c r="H38" s="43"/>
      <c r="J38" s="38">
        <f t="shared" si="2"/>
        <v>0</v>
      </c>
      <c r="O38" s="192"/>
    </row>
    <row r="39" spans="1:16" s="43" customFormat="1" ht="25.5" customHeight="1" x14ac:dyDescent="0.2">
      <c r="A39" s="42"/>
      <c r="B39" s="42"/>
      <c r="D39" s="41"/>
    </row>
    <row r="40" spans="1:16" ht="15.75" customHeight="1" x14ac:dyDescent="0.2">
      <c r="A40" s="231" t="s">
        <v>54</v>
      </c>
      <c r="B40" s="231"/>
      <c r="C40" s="231"/>
      <c r="D40" s="231"/>
      <c r="E40" s="231"/>
      <c r="F40" s="231"/>
      <c r="G40" s="231"/>
      <c r="H40" s="231"/>
      <c r="I40" s="231"/>
    </row>
    <row r="41" spans="1:16" ht="15.75" customHeight="1" x14ac:dyDescent="0.2">
      <c r="A41" s="231" t="s">
        <v>55</v>
      </c>
      <c r="B41" s="231"/>
      <c r="C41" s="231"/>
      <c r="D41" s="231"/>
      <c r="E41" s="231"/>
      <c r="F41" s="231"/>
      <c r="G41" s="231"/>
      <c r="H41" s="231"/>
      <c r="I41" s="231"/>
    </row>
    <row r="42" spans="1:16" ht="15.75" customHeight="1" x14ac:dyDescent="0.2">
      <c r="A42" s="231" t="s">
        <v>56</v>
      </c>
      <c r="B42" s="231"/>
      <c r="C42" s="231"/>
      <c r="D42" s="231"/>
      <c r="E42" s="231"/>
      <c r="F42" s="231"/>
      <c r="G42" s="231"/>
      <c r="H42" s="231"/>
      <c r="I42" s="231"/>
    </row>
    <row r="43" spans="1:16" ht="13.5" thickBot="1" x14ac:dyDescent="0.25"/>
    <row r="44" spans="1:16" s="170" customFormat="1" ht="39" thickBot="1" x14ac:dyDescent="0.25">
      <c r="A44" s="169"/>
      <c r="B44" s="169"/>
      <c r="C44" s="171" t="s">
        <v>40</v>
      </c>
      <c r="D44" s="171" t="s">
        <v>43</v>
      </c>
      <c r="E44" s="172" t="s">
        <v>41</v>
      </c>
      <c r="F44" s="173" t="s">
        <v>42</v>
      </c>
    </row>
    <row r="45" spans="1:16" s="44" customFormat="1" ht="18" customHeight="1" thickBot="1" x14ac:dyDescent="0.25">
      <c r="A45" s="181"/>
      <c r="B45" s="181"/>
      <c r="C45" s="175"/>
      <c r="D45" s="184"/>
      <c r="E45" s="176"/>
      <c r="F45" s="177"/>
      <c r="G45" s="57" t="str">
        <f>IF(AND(J45=FALSE,K45=FALSE,L45=0,M45=0),"",IF(AND(J45=TRUE,K45=TRUE),"  Select only one of 'Add' or 'Delete'",IF(AND(L45=1,M45=1,OR(J45=TRUE,K45=TRUE)),"","  Enter required information")))</f>
        <v/>
      </c>
      <c r="J45" s="185" t="b">
        <v>0</v>
      </c>
      <c r="K45" s="185" t="b">
        <v>0</v>
      </c>
      <c r="L45" s="38">
        <f>IF(ISBLANK(C45),0,1)</f>
        <v>0</v>
      </c>
      <c r="M45" s="38">
        <f>IF(ISBLANK(D45),0,1)</f>
        <v>0</v>
      </c>
      <c r="N45" s="38">
        <f>IF(J45=FALSE,0,1)</f>
        <v>0</v>
      </c>
      <c r="O45" s="38">
        <f>IF(K45=FALSE,0,1)</f>
        <v>0</v>
      </c>
      <c r="P45" s="38">
        <f>IF(G45="",0,1)</f>
        <v>0</v>
      </c>
    </row>
    <row r="46" spans="1:16" s="44" customFormat="1" ht="18" customHeight="1" thickBot="1" x14ac:dyDescent="0.25">
      <c r="A46" s="181"/>
      <c r="B46" s="181"/>
      <c r="C46" s="175"/>
      <c r="D46" s="184"/>
      <c r="E46" s="176"/>
      <c r="F46" s="177"/>
      <c r="G46" s="57" t="str">
        <f t="shared" ref="G46:G49" si="3">IF(AND(J46=FALSE,K46=FALSE,L46=0,M46=0),"",IF(AND(J46=TRUE,K46=TRUE),"  Select only one of 'Add' or 'Delete'",IF(AND(L46=1,M46=1,OR(J46=TRUE,K46=TRUE)),"","  Enter required information")))</f>
        <v/>
      </c>
      <c r="J46" s="185" t="b">
        <v>0</v>
      </c>
      <c r="K46" s="185" t="b">
        <v>0</v>
      </c>
      <c r="L46" s="38">
        <f t="shared" ref="L46:M49" si="4">IF(ISBLANK(C46),0,1)</f>
        <v>0</v>
      </c>
      <c r="M46" s="38">
        <f t="shared" si="4"/>
        <v>0</v>
      </c>
      <c r="N46" s="38">
        <f t="shared" ref="N46:N49" si="5">IF(J46=FALSE,0,1)</f>
        <v>0</v>
      </c>
      <c r="O46" s="38">
        <f t="shared" ref="O46:O49" si="6">IF(K46=FALSE,0,1)</f>
        <v>0</v>
      </c>
      <c r="P46" s="38">
        <f t="shared" ref="P46:P49" si="7">IF(G46="",0,1)</f>
        <v>0</v>
      </c>
    </row>
    <row r="47" spans="1:16" s="44" customFormat="1" ht="18" customHeight="1" thickBot="1" x14ac:dyDescent="0.25">
      <c r="A47" s="181"/>
      <c r="B47" s="181"/>
      <c r="C47" s="175"/>
      <c r="D47" s="184"/>
      <c r="E47" s="176"/>
      <c r="F47" s="177"/>
      <c r="G47" s="57" t="str">
        <f t="shared" si="3"/>
        <v/>
      </c>
      <c r="J47" s="185" t="b">
        <v>0</v>
      </c>
      <c r="K47" s="185" t="b">
        <v>0</v>
      </c>
      <c r="L47" s="38">
        <f t="shared" si="4"/>
        <v>0</v>
      </c>
      <c r="M47" s="38">
        <f t="shared" si="4"/>
        <v>0</v>
      </c>
      <c r="N47" s="38">
        <f t="shared" si="5"/>
        <v>0</v>
      </c>
      <c r="O47" s="38">
        <f t="shared" si="6"/>
        <v>0</v>
      </c>
      <c r="P47" s="38">
        <f t="shared" si="7"/>
        <v>0</v>
      </c>
    </row>
    <row r="48" spans="1:16" s="44" customFormat="1" ht="18" customHeight="1" thickBot="1" x14ac:dyDescent="0.25">
      <c r="A48" s="181"/>
      <c r="B48" s="181"/>
      <c r="C48" s="175"/>
      <c r="D48" s="184"/>
      <c r="E48" s="176"/>
      <c r="F48" s="177"/>
      <c r="G48" s="57" t="str">
        <f t="shared" si="3"/>
        <v/>
      </c>
      <c r="J48" s="185" t="b">
        <v>0</v>
      </c>
      <c r="K48" s="185" t="b">
        <v>0</v>
      </c>
      <c r="L48" s="38">
        <f t="shared" si="4"/>
        <v>0</v>
      </c>
      <c r="M48" s="38">
        <f t="shared" si="4"/>
        <v>0</v>
      </c>
      <c r="N48" s="38">
        <f t="shared" si="5"/>
        <v>0</v>
      </c>
      <c r="O48" s="38">
        <f t="shared" si="6"/>
        <v>0</v>
      </c>
      <c r="P48" s="38">
        <f t="shared" si="7"/>
        <v>0</v>
      </c>
    </row>
    <row r="49" spans="1:16" s="44" customFormat="1" ht="18" customHeight="1" thickBot="1" x14ac:dyDescent="0.25">
      <c r="A49" s="181"/>
      <c r="B49" s="181"/>
      <c r="C49" s="175"/>
      <c r="D49" s="184"/>
      <c r="E49" s="176"/>
      <c r="F49" s="177"/>
      <c r="G49" s="180" t="str">
        <f t="shared" si="3"/>
        <v/>
      </c>
      <c r="J49" s="185" t="b">
        <v>0</v>
      </c>
      <c r="K49" s="185" t="b">
        <v>0</v>
      </c>
      <c r="L49" s="38">
        <f t="shared" si="4"/>
        <v>0</v>
      </c>
      <c r="M49" s="38">
        <f t="shared" si="4"/>
        <v>0</v>
      </c>
      <c r="N49" s="38">
        <f t="shared" si="5"/>
        <v>0</v>
      </c>
      <c r="O49" s="38">
        <f t="shared" si="6"/>
        <v>0</v>
      </c>
      <c r="P49" s="38">
        <f t="shared" si="7"/>
        <v>0</v>
      </c>
    </row>
    <row r="51" spans="1:16" ht="25.5" customHeight="1" x14ac:dyDescent="0.2">
      <c r="C51" s="232" t="s">
        <v>58</v>
      </c>
      <c r="D51" s="232"/>
      <c r="E51" s="232"/>
      <c r="F51" s="232"/>
    </row>
  </sheetData>
  <sheetProtection password="E076" sheet="1" objects="1" scenarios="1"/>
  <mergeCells count="17">
    <mergeCell ref="E26:H30"/>
    <mergeCell ref="C1:D1"/>
    <mergeCell ref="A7:D7"/>
    <mergeCell ref="C10:I10"/>
    <mergeCell ref="C24:I24"/>
    <mergeCell ref="C14:I14"/>
    <mergeCell ref="A8:I8"/>
    <mergeCell ref="A22:I22"/>
    <mergeCell ref="B2:G3"/>
    <mergeCell ref="C6:D6"/>
    <mergeCell ref="F6:I6"/>
    <mergeCell ref="E16:H20"/>
    <mergeCell ref="C32:I32"/>
    <mergeCell ref="A40:I40"/>
    <mergeCell ref="A41:I41"/>
    <mergeCell ref="C51:F51"/>
    <mergeCell ref="A42:I42"/>
  </mergeCells>
  <phoneticPr fontId="0" type="noConversion"/>
  <conditionalFormatting sqref="D26">
    <cfRule type="expression" dxfId="56" priority="38">
      <formula>IF(ISBLANK(D26),FALSE,TRUE)</formula>
    </cfRule>
  </conditionalFormatting>
  <conditionalFormatting sqref="D27">
    <cfRule type="expression" dxfId="55" priority="37">
      <formula>IF(ISBLANK(D27),FALSE,TRUE)</formula>
    </cfRule>
  </conditionalFormatting>
  <conditionalFormatting sqref="D28">
    <cfRule type="expression" dxfId="54" priority="36">
      <formula>IF(ISBLANK(D28),FALSE,TRUE)</formula>
    </cfRule>
  </conditionalFormatting>
  <conditionalFormatting sqref="D29">
    <cfRule type="expression" dxfId="53" priority="35">
      <formula>IF(ISBLANK(D29),FALSE,TRUE)</formula>
    </cfRule>
  </conditionalFormatting>
  <conditionalFormatting sqref="D30">
    <cfRule type="expression" dxfId="52" priority="34">
      <formula>IF(ISBLANK(D30),FALSE,TRUE)</formula>
    </cfRule>
  </conditionalFormatting>
  <conditionalFormatting sqref="D34">
    <cfRule type="expression" dxfId="51" priority="33">
      <formula>IF(ISBLANK(D34),FALSE,TRUE)</formula>
    </cfRule>
  </conditionalFormatting>
  <conditionalFormatting sqref="D35">
    <cfRule type="expression" dxfId="50" priority="32">
      <formula>IF(ISBLANK(D35),FALSE,TRUE)</formula>
    </cfRule>
  </conditionalFormatting>
  <conditionalFormatting sqref="D36">
    <cfRule type="expression" dxfId="49" priority="31">
      <formula>IF(ISBLANK(D36),FALSE,TRUE)</formula>
    </cfRule>
  </conditionalFormatting>
  <conditionalFormatting sqref="D37">
    <cfRule type="expression" dxfId="48" priority="30">
      <formula>IF(ISBLANK(D37),FALSE,TRUE)</formula>
    </cfRule>
  </conditionalFormatting>
  <conditionalFormatting sqref="D38">
    <cfRule type="expression" dxfId="47" priority="29">
      <formula>IF(ISBLANK(D38),FALSE,TRUE)</formula>
    </cfRule>
  </conditionalFormatting>
  <conditionalFormatting sqref="D45:D49">
    <cfRule type="expression" dxfId="46" priority="28">
      <formula>IF(ISBLANK(D45),FALSE,TRUE)</formula>
    </cfRule>
  </conditionalFormatting>
  <conditionalFormatting sqref="C45:C49">
    <cfRule type="expression" dxfId="45" priority="27">
      <formula>IF(ISBLANK(C45),FALSE,TRUE)</formula>
    </cfRule>
  </conditionalFormatting>
  <conditionalFormatting sqref="D16">
    <cfRule type="expression" dxfId="44" priority="26">
      <formula>IF(ISBLANK(D16),FALSE,TRUE)</formula>
    </cfRule>
  </conditionalFormatting>
  <conditionalFormatting sqref="D17">
    <cfRule type="expression" dxfId="43" priority="25">
      <formula>IF(ISBLANK(D17),FALSE,TRUE)</formula>
    </cfRule>
  </conditionalFormatting>
  <conditionalFormatting sqref="D18">
    <cfRule type="expression" dxfId="42" priority="24">
      <formula>IF(ISBLANK(D18),FALSE,TRUE)</formula>
    </cfRule>
  </conditionalFormatting>
  <conditionalFormatting sqref="D19">
    <cfRule type="expression" dxfId="41" priority="23">
      <formula>IF(ISBLANK(D19),FALSE,TRUE)</formula>
    </cfRule>
  </conditionalFormatting>
  <conditionalFormatting sqref="D20">
    <cfRule type="expression" dxfId="40" priority="22">
      <formula>IF(ISBLANK(D20),FALSE,TRUE)</formula>
    </cfRule>
  </conditionalFormatting>
  <conditionalFormatting sqref="C12">
    <cfRule type="expression" dxfId="39" priority="21">
      <formula>IF(ISBLANK(C12),FALSE,TRUE)</formula>
    </cfRule>
  </conditionalFormatting>
  <conditionalFormatting sqref="E45:F45">
    <cfRule type="expression" dxfId="38" priority="20">
      <formula>IF(OR(AND($J$45=TRUE,$K$45=FALSE),AND($J$45=FALSE,$K$45=TRUE)),TRUE,FALSE)</formula>
    </cfRule>
  </conditionalFormatting>
  <conditionalFormatting sqref="E46:F46">
    <cfRule type="expression" dxfId="37" priority="19">
      <formula>IF(OR(AND($J$46=TRUE,$K$46=FALSE),AND($J$46=FALSE,$K$46=TRUE)),TRUE,FALSE)</formula>
    </cfRule>
  </conditionalFormatting>
  <conditionalFormatting sqref="E47:F47">
    <cfRule type="expression" dxfId="36" priority="18">
      <formula>IF(OR(AND($J$47=TRUE,$K$47=FALSE),AND($J$47=FALSE,$K$47=TRUE)),TRUE,FALSE)</formula>
    </cfRule>
  </conditionalFormatting>
  <conditionalFormatting sqref="E48:F48">
    <cfRule type="expression" dxfId="35" priority="17">
      <formula>IF(OR(AND($J$48=TRUE,$K$48=FALSE),AND($J$48=FALSE,$K$48=TRUE)),TRUE,FALSE)</formula>
    </cfRule>
  </conditionalFormatting>
  <conditionalFormatting sqref="E49:F49">
    <cfRule type="expression" dxfId="34" priority="16">
      <formula>IF(OR(AND($J$49=TRUE,$K$49=FALSE),AND($J$49=FALSE,$K$49=TRUE)),TRUE,FALSE)</formula>
    </cfRule>
  </conditionalFormatting>
  <conditionalFormatting sqref="D12">
    <cfRule type="expression" dxfId="33" priority="15">
      <formula>IF(D12="",FALSE,TRUE)</formula>
    </cfRule>
  </conditionalFormatting>
  <conditionalFormatting sqref="E16:H20">
    <cfRule type="expression" dxfId="32" priority="14">
      <formula>IF(E16="",FALSE,TRUE)</formula>
    </cfRule>
  </conditionalFormatting>
  <conditionalFormatting sqref="E26:H30">
    <cfRule type="expression" dxfId="31" priority="13">
      <formula>IF(E26="",FALSE,TRUE)</formula>
    </cfRule>
  </conditionalFormatting>
  <conditionalFormatting sqref="G45:I45">
    <cfRule type="expression" dxfId="30" priority="12">
      <formula>IF($G$45="",FALSE,TRUE)</formula>
    </cfRule>
  </conditionalFormatting>
  <conditionalFormatting sqref="G46:I46">
    <cfRule type="expression" dxfId="29" priority="11">
      <formula>IF($G$46="",FALSE,TRUE)</formula>
    </cfRule>
  </conditionalFormatting>
  <conditionalFormatting sqref="G47:I47">
    <cfRule type="expression" dxfId="28" priority="10">
      <formula>IF($G$47="",FALSE,TRUE)</formula>
    </cfRule>
  </conditionalFormatting>
  <conditionalFormatting sqref="G48:I48">
    <cfRule type="expression" dxfId="27" priority="9">
      <formula>IF($G$48="",FALSE,TRUE)</formula>
    </cfRule>
  </conditionalFormatting>
  <conditionalFormatting sqref="G49:I49">
    <cfRule type="expression" dxfId="26" priority="8">
      <formula>IF($G$49="",FALSE,TRUE)</formula>
    </cfRule>
  </conditionalFormatting>
  <conditionalFormatting sqref="I3:I4">
    <cfRule type="cellIs" dxfId="25" priority="6" stopIfTrue="1" operator="equal">
      <formula>"Error"</formula>
    </cfRule>
    <cfRule type="cellIs" dxfId="24" priority="7" stopIfTrue="1" operator="equal">
      <formula>"OK"</formula>
    </cfRule>
  </conditionalFormatting>
  <conditionalFormatting sqref="C6:D6">
    <cfRule type="expression" dxfId="23" priority="5">
      <formula>IF(C6="",FALSE,TRUE)</formula>
    </cfRule>
  </conditionalFormatting>
  <conditionalFormatting sqref="I2">
    <cfRule type="cellIs" dxfId="22" priority="1" stopIfTrue="1" operator="equal">
      <formula>"Error"</formula>
    </cfRule>
    <cfRule type="cellIs" dxfId="21" priority="2" stopIfTrue="1" operator="equal">
      <formula>"OK"</formula>
    </cfRule>
  </conditionalFormatting>
  <dataValidations count="3">
    <dataValidation allowBlank="1" showInputMessage="1" promptTitle="Overall Status of Template" prompt="This cell shows the overall status for the template:_x000a__x000a_&quot;Error&quot; - there are issues with at least one entry in the template_x000a__x000a_&quot;OK&quot; - there are no issues with any entries_x000a__x000a_&quot;No Data&quot; - no data has been entered in one of the worksheets" sqref="I4" xr:uid="{00000000-0002-0000-0100-000000000000}"/>
    <dataValidation type="custom" allowBlank="1" showInputMessage="1" showErrorMessage="1" errorTitle="Compliance Certification Number" error="The Compliance Certification Number must be in the form of CCnnnx where n is a number and x is either the letter A or B." sqref="C12 C45:C49" xr:uid="{00000000-0002-0000-0100-000001000000}">
      <formula1>IF(AND(LEN(C12)=6,LEFT(C12,2)="CC",OR(RIGHT(C12,1)="A",RIGHT(C12,1)="B"),ISNUMBER(VALUE(MID(C12,3,3)))),TRUE,FALSE)</formula1>
    </dataValidation>
    <dataValidation allowBlank="1" showInputMessage="1" promptTitle="Staus of This Sheet" prompt="This cell shows the status of this sheet:_x000a__x000a_&quot;Error&quot; - there are issues with at least one entry on this sheet_x000a__x000a_&quot;OK&quot; - there are no issues with any entries on this sheet_x000a__x000a_&quot;No Data&quot; - no data has been entered in this sheet" sqref="I2" xr:uid="{00000000-0002-0000-0100-000002000000}"/>
  </dataValidations>
  <hyperlinks>
    <hyperlink ref="F6:I6" r:id="rId1" display="Click here for instructions for completing this form" xr:uid="{00000000-0004-0000-0100-000000000000}"/>
  </hyperlinks>
  <pageMargins left="0.75" right="0.75" top="1" bottom="1.25" header="0.5" footer="0.5"/>
  <pageSetup scale="76" fitToHeight="0" orientation="portrait" r:id="rId2"/>
  <headerFooter alignWithMargins="0"/>
  <drawing r:id="rId3"/>
  <legacyDrawing r:id="rId4"/>
  <mc:AlternateContent xmlns:mc="http://schemas.openxmlformats.org/markup-compatibility/2006">
    <mc:Choice Requires="x14">
      <controls>
        <mc:AlternateContent xmlns:mc="http://schemas.openxmlformats.org/markup-compatibility/2006">
          <mc:Choice Requires="x14">
            <control shapeId="3079" r:id="rId5" name="Check Box 7">
              <controlPr defaultSize="0" autoFill="0" autoLine="0" autoPict="0">
                <anchor moveWithCells="1">
                  <from>
                    <xdr:col>4</xdr:col>
                    <xdr:colOff>114300</xdr:colOff>
                    <xdr:row>44</xdr:row>
                    <xdr:rowOff>0</xdr:rowOff>
                  </from>
                  <to>
                    <xdr:col>4</xdr:col>
                    <xdr:colOff>342900</xdr:colOff>
                    <xdr:row>44</xdr:row>
                    <xdr:rowOff>200025</xdr:rowOff>
                  </to>
                </anchor>
              </controlPr>
            </control>
          </mc:Choice>
        </mc:AlternateContent>
        <mc:AlternateContent xmlns:mc="http://schemas.openxmlformats.org/markup-compatibility/2006">
          <mc:Choice Requires="x14">
            <control shapeId="3080" r:id="rId6" name="Check Box 8">
              <controlPr defaultSize="0" autoFill="0" autoLine="0" autoPict="0">
                <anchor moveWithCells="1">
                  <from>
                    <xdr:col>5</xdr:col>
                    <xdr:colOff>123825</xdr:colOff>
                    <xdr:row>44</xdr:row>
                    <xdr:rowOff>0</xdr:rowOff>
                  </from>
                  <to>
                    <xdr:col>5</xdr:col>
                    <xdr:colOff>352425</xdr:colOff>
                    <xdr:row>44</xdr:row>
                    <xdr:rowOff>200025</xdr:rowOff>
                  </to>
                </anchor>
              </controlPr>
            </control>
          </mc:Choice>
        </mc:AlternateContent>
        <mc:AlternateContent xmlns:mc="http://schemas.openxmlformats.org/markup-compatibility/2006">
          <mc:Choice Requires="x14">
            <control shapeId="3092" r:id="rId7" name="Check Box 20">
              <controlPr defaultSize="0" autoFill="0" autoLine="0" autoPict="0">
                <anchor moveWithCells="1">
                  <from>
                    <xdr:col>4</xdr:col>
                    <xdr:colOff>114300</xdr:colOff>
                    <xdr:row>45</xdr:row>
                    <xdr:rowOff>9525</xdr:rowOff>
                  </from>
                  <to>
                    <xdr:col>4</xdr:col>
                    <xdr:colOff>342900</xdr:colOff>
                    <xdr:row>45</xdr:row>
                    <xdr:rowOff>209550</xdr:rowOff>
                  </to>
                </anchor>
              </controlPr>
            </control>
          </mc:Choice>
        </mc:AlternateContent>
        <mc:AlternateContent xmlns:mc="http://schemas.openxmlformats.org/markup-compatibility/2006">
          <mc:Choice Requires="x14">
            <control shapeId="3093" r:id="rId8" name="Check Box 21">
              <controlPr defaultSize="0" autoFill="0" autoLine="0" autoPict="0">
                <anchor moveWithCells="1">
                  <from>
                    <xdr:col>4</xdr:col>
                    <xdr:colOff>114300</xdr:colOff>
                    <xdr:row>46</xdr:row>
                    <xdr:rowOff>0</xdr:rowOff>
                  </from>
                  <to>
                    <xdr:col>4</xdr:col>
                    <xdr:colOff>342900</xdr:colOff>
                    <xdr:row>46</xdr:row>
                    <xdr:rowOff>200025</xdr:rowOff>
                  </to>
                </anchor>
              </controlPr>
            </control>
          </mc:Choice>
        </mc:AlternateContent>
        <mc:AlternateContent xmlns:mc="http://schemas.openxmlformats.org/markup-compatibility/2006">
          <mc:Choice Requires="x14">
            <control shapeId="3094" r:id="rId9" name="Check Box 22">
              <controlPr defaultSize="0" autoFill="0" autoLine="0" autoPict="0">
                <anchor moveWithCells="1">
                  <from>
                    <xdr:col>4</xdr:col>
                    <xdr:colOff>114300</xdr:colOff>
                    <xdr:row>47</xdr:row>
                    <xdr:rowOff>0</xdr:rowOff>
                  </from>
                  <to>
                    <xdr:col>4</xdr:col>
                    <xdr:colOff>342900</xdr:colOff>
                    <xdr:row>47</xdr:row>
                    <xdr:rowOff>200025</xdr:rowOff>
                  </to>
                </anchor>
              </controlPr>
            </control>
          </mc:Choice>
        </mc:AlternateContent>
        <mc:AlternateContent xmlns:mc="http://schemas.openxmlformats.org/markup-compatibility/2006">
          <mc:Choice Requires="x14">
            <control shapeId="3095" r:id="rId10" name="Check Box 23">
              <controlPr defaultSize="0" autoFill="0" autoLine="0" autoPict="0">
                <anchor moveWithCells="1">
                  <from>
                    <xdr:col>4</xdr:col>
                    <xdr:colOff>114300</xdr:colOff>
                    <xdr:row>48</xdr:row>
                    <xdr:rowOff>0</xdr:rowOff>
                  </from>
                  <to>
                    <xdr:col>4</xdr:col>
                    <xdr:colOff>342900</xdr:colOff>
                    <xdr:row>48</xdr:row>
                    <xdr:rowOff>200025</xdr:rowOff>
                  </to>
                </anchor>
              </controlPr>
            </control>
          </mc:Choice>
        </mc:AlternateContent>
        <mc:AlternateContent xmlns:mc="http://schemas.openxmlformats.org/markup-compatibility/2006">
          <mc:Choice Requires="x14">
            <control shapeId="3096" r:id="rId11" name="Check Box 24">
              <controlPr defaultSize="0" autoFill="0" autoLine="0" autoPict="0">
                <anchor moveWithCells="1">
                  <from>
                    <xdr:col>5</xdr:col>
                    <xdr:colOff>123825</xdr:colOff>
                    <xdr:row>45</xdr:row>
                    <xdr:rowOff>0</xdr:rowOff>
                  </from>
                  <to>
                    <xdr:col>5</xdr:col>
                    <xdr:colOff>352425</xdr:colOff>
                    <xdr:row>45</xdr:row>
                    <xdr:rowOff>200025</xdr:rowOff>
                  </to>
                </anchor>
              </controlPr>
            </control>
          </mc:Choice>
        </mc:AlternateContent>
        <mc:AlternateContent xmlns:mc="http://schemas.openxmlformats.org/markup-compatibility/2006">
          <mc:Choice Requires="x14">
            <control shapeId="3097" r:id="rId12" name="Check Box 25">
              <controlPr defaultSize="0" autoFill="0" autoLine="0" autoPict="0">
                <anchor moveWithCells="1">
                  <from>
                    <xdr:col>5</xdr:col>
                    <xdr:colOff>123825</xdr:colOff>
                    <xdr:row>46</xdr:row>
                    <xdr:rowOff>0</xdr:rowOff>
                  </from>
                  <to>
                    <xdr:col>5</xdr:col>
                    <xdr:colOff>352425</xdr:colOff>
                    <xdr:row>46</xdr:row>
                    <xdr:rowOff>200025</xdr:rowOff>
                  </to>
                </anchor>
              </controlPr>
            </control>
          </mc:Choice>
        </mc:AlternateContent>
        <mc:AlternateContent xmlns:mc="http://schemas.openxmlformats.org/markup-compatibility/2006">
          <mc:Choice Requires="x14">
            <control shapeId="3098" r:id="rId13" name="Check Box 26">
              <controlPr defaultSize="0" autoFill="0" autoLine="0" autoPict="0">
                <anchor moveWithCells="1">
                  <from>
                    <xdr:col>5</xdr:col>
                    <xdr:colOff>123825</xdr:colOff>
                    <xdr:row>47</xdr:row>
                    <xdr:rowOff>0</xdr:rowOff>
                  </from>
                  <to>
                    <xdr:col>5</xdr:col>
                    <xdr:colOff>352425</xdr:colOff>
                    <xdr:row>47</xdr:row>
                    <xdr:rowOff>200025</xdr:rowOff>
                  </to>
                </anchor>
              </controlPr>
            </control>
          </mc:Choice>
        </mc:AlternateContent>
        <mc:AlternateContent xmlns:mc="http://schemas.openxmlformats.org/markup-compatibility/2006">
          <mc:Choice Requires="x14">
            <control shapeId="3099" r:id="rId14" name="Check Box 27">
              <controlPr defaultSize="0" autoFill="0" autoLine="0" autoPict="0">
                <anchor moveWithCells="1">
                  <from>
                    <xdr:col>5</xdr:col>
                    <xdr:colOff>123825</xdr:colOff>
                    <xdr:row>48</xdr:row>
                    <xdr:rowOff>0</xdr:rowOff>
                  </from>
                  <to>
                    <xdr:col>5</xdr:col>
                    <xdr:colOff>352425</xdr:colOff>
                    <xdr:row>48</xdr:row>
                    <xdr:rowOff>200025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AC110"/>
  <sheetViews>
    <sheetView showGridLines="0" zoomScale="75" workbookViewId="0">
      <pane xSplit="9" ySplit="9" topLeftCell="J10" activePane="bottomRight" state="frozen"/>
      <selection pane="topRight" activeCell="N1" sqref="N1"/>
      <selection pane="bottomLeft" activeCell="A14" sqref="A14"/>
      <selection pane="bottomRight" activeCell="C10" sqref="C10"/>
    </sheetView>
  </sheetViews>
  <sheetFormatPr defaultRowHeight="12.75" x14ac:dyDescent="0.2"/>
  <cols>
    <col min="1" max="1" width="6.42578125" style="6" customWidth="1"/>
    <col min="2" max="2" width="8.85546875" style="6" customWidth="1"/>
    <col min="3" max="3" width="14.7109375" style="7" customWidth="1"/>
    <col min="4" max="4" width="17.140625" style="7" customWidth="1"/>
    <col min="5" max="5" width="18.85546875" style="7" customWidth="1"/>
    <col min="6" max="6" width="28.85546875" style="7" customWidth="1"/>
    <col min="7" max="7" width="23.42578125" style="8" customWidth="1"/>
    <col min="8" max="8" width="26.7109375" style="8" customWidth="1"/>
    <col min="9" max="9" width="4.7109375" style="9" customWidth="1"/>
    <col min="10" max="10" width="24.7109375" style="10" customWidth="1"/>
    <col min="11" max="11" width="19.7109375" style="10" customWidth="1"/>
    <col min="12" max="12" width="20.7109375" style="10" customWidth="1"/>
    <col min="13" max="13" width="25" style="10" customWidth="1"/>
    <col min="14" max="14" width="26.42578125" style="10" customWidth="1"/>
    <col min="15" max="15" width="28.7109375" style="10" customWidth="1"/>
    <col min="16" max="16" width="16.28515625" style="4" customWidth="1"/>
    <col min="17" max="17" width="19" style="4" hidden="1" customWidth="1"/>
    <col min="18" max="19" width="12.5703125" style="6" hidden="1" customWidth="1"/>
    <col min="20" max="20" width="9.140625" style="6" hidden="1" customWidth="1"/>
    <col min="21" max="21" width="4.140625" style="6" hidden="1" customWidth="1"/>
    <col min="22" max="22" width="9.140625" style="6" customWidth="1"/>
    <col min="23" max="16384" width="9.140625" style="6"/>
  </cols>
  <sheetData>
    <row r="1" spans="1:29" ht="20.25" customHeight="1" x14ac:dyDescent="0.2">
      <c r="A1" s="50" t="str">
        <f>Certification!A3</f>
        <v>Fire Pump Electric Motors (effective Jun 1, 2016)</v>
      </c>
      <c r="B1" s="261" t="str">
        <f>Certification!D3</f>
        <v>Fire Pump Electric Motors (effective Jun 1, 2016)</v>
      </c>
      <c r="C1" s="261"/>
      <c r="D1" s="261"/>
      <c r="E1" s="261"/>
      <c r="F1" s="261"/>
      <c r="G1" s="261"/>
      <c r="H1" s="47" t="str">
        <f>Certification!L1</f>
        <v>Version 5.2</v>
      </c>
      <c r="J1" s="251" t="s">
        <v>63</v>
      </c>
      <c r="K1" s="252"/>
      <c r="L1" s="252"/>
      <c r="M1" s="252"/>
      <c r="N1" s="252"/>
      <c r="O1" s="253"/>
      <c r="P1" s="200"/>
      <c r="Q1" s="201"/>
      <c r="R1" s="202"/>
      <c r="S1" s="202"/>
      <c r="T1" s="202"/>
      <c r="U1" s="202"/>
      <c r="V1" s="202"/>
    </row>
    <row r="2" spans="1:29" ht="9.9499999999999993" customHeight="1" x14ac:dyDescent="0.2">
      <c r="A2" s="50" t="str">
        <f>Certification!A4</f>
        <v>5.2</v>
      </c>
      <c r="G2" s="7"/>
      <c r="H2" s="7"/>
      <c r="I2" s="7"/>
      <c r="J2" s="254"/>
      <c r="K2" s="255"/>
      <c r="L2" s="255"/>
      <c r="M2" s="255"/>
      <c r="N2" s="255"/>
      <c r="O2" s="256"/>
      <c r="P2" s="198"/>
      <c r="Q2" s="199"/>
      <c r="R2" s="202"/>
      <c r="S2" s="202"/>
      <c r="T2" s="202"/>
      <c r="U2" s="202"/>
      <c r="V2" s="202"/>
    </row>
    <row r="3" spans="1:29" ht="25.5" customHeight="1" thickBot="1" x14ac:dyDescent="0.25">
      <c r="B3" s="265" t="s">
        <v>37</v>
      </c>
      <c r="C3" s="265"/>
      <c r="D3" s="55" t="str">
        <f>IF(COUNTA(INPUT)=0,"No Data",IF(COUNTIF(B9:B109,"Error")&gt;0,"Error","OK"))</f>
        <v>No Data</v>
      </c>
      <c r="G3" s="155" t="s">
        <v>20</v>
      </c>
      <c r="H3" s="55" t="str">
        <f>Certification!K5</f>
        <v>No Data</v>
      </c>
      <c r="I3" s="156"/>
      <c r="J3" s="257"/>
      <c r="K3" s="258"/>
      <c r="L3" s="258"/>
      <c r="M3" s="258"/>
      <c r="N3" s="258"/>
      <c r="O3" s="259"/>
      <c r="P3" s="198"/>
      <c r="Q3" s="199"/>
      <c r="R3" s="202"/>
      <c r="S3" s="202"/>
      <c r="T3" s="202"/>
      <c r="U3" s="202"/>
      <c r="V3" s="202"/>
    </row>
    <row r="4" spans="1:29" ht="13.5" customHeight="1" thickBot="1" x14ac:dyDescent="0.25">
      <c r="A4" s="266"/>
      <c r="B4" s="266"/>
      <c r="C4" s="266"/>
      <c r="D4" s="266"/>
      <c r="E4" s="266"/>
      <c r="F4" s="266"/>
      <c r="G4" s="266"/>
      <c r="H4" s="266"/>
      <c r="I4" s="266"/>
    </row>
    <row r="5" spans="1:29" ht="20.100000000000001" customHeight="1" thickBot="1" x14ac:dyDescent="0.35">
      <c r="B5" s="197" t="s">
        <v>38</v>
      </c>
      <c r="C5" s="197"/>
      <c r="D5" s="197"/>
      <c r="E5" s="197"/>
      <c r="F5" s="262" t="s">
        <v>21</v>
      </c>
      <c r="G5" s="263"/>
      <c r="H5" s="264"/>
      <c r="I5" s="54"/>
      <c r="J5" s="249" t="s">
        <v>5</v>
      </c>
      <c r="K5" s="250"/>
      <c r="L5" s="250"/>
      <c r="M5" s="250" t="s">
        <v>5</v>
      </c>
      <c r="N5" s="250"/>
      <c r="O5" s="260"/>
    </row>
    <row r="6" spans="1:29" ht="72" hidden="1" customHeight="1" x14ac:dyDescent="0.3">
      <c r="I6" s="157"/>
    </row>
    <row r="7" spans="1:29" ht="6" hidden="1" customHeight="1" x14ac:dyDescent="0.25">
      <c r="A7" s="28"/>
      <c r="B7" s="28"/>
      <c r="C7" s="28"/>
      <c r="D7" s="28"/>
      <c r="E7" s="28"/>
      <c r="F7" s="28"/>
      <c r="I7" s="28"/>
    </row>
    <row r="8" spans="1:29" s="1" customFormat="1" ht="6" customHeight="1" x14ac:dyDescent="0.25">
      <c r="A8" s="159"/>
      <c r="B8" s="159"/>
      <c r="C8" s="5"/>
      <c r="D8" s="160"/>
      <c r="E8" s="248"/>
      <c r="F8" s="248"/>
      <c r="G8" s="158"/>
      <c r="H8" s="161"/>
      <c r="I8" s="3"/>
      <c r="AB8" s="2"/>
      <c r="AC8" s="2"/>
    </row>
    <row r="9" spans="1:29" ht="48" customHeight="1" thickBot="1" x14ac:dyDescent="0.25">
      <c r="A9" s="11" t="s">
        <v>0</v>
      </c>
      <c r="B9" s="11" t="s">
        <v>3</v>
      </c>
      <c r="C9" s="12" t="s">
        <v>8</v>
      </c>
      <c r="D9" s="12" t="s">
        <v>9</v>
      </c>
      <c r="E9" s="12" t="s">
        <v>10</v>
      </c>
      <c r="F9" s="12" t="s">
        <v>11</v>
      </c>
      <c r="G9" s="30" t="s">
        <v>12</v>
      </c>
      <c r="H9" s="30" t="s">
        <v>39</v>
      </c>
      <c r="I9" s="13"/>
      <c r="J9" s="24" t="str">
        <f t="shared" ref="J9:O9" si="0">C9&amp;" Status"</f>
        <v>Motor Horsepower Status</v>
      </c>
      <c r="K9" s="24" t="str">
        <f t="shared" si="0"/>
        <v>Number of Poles Status</v>
      </c>
      <c r="L9" s="24" t="str">
        <f t="shared" si="0"/>
        <v xml:space="preserve"> Open or Enclosed Motor Status</v>
      </c>
      <c r="M9" s="24" t="str">
        <f t="shared" si="0"/>
        <v>Least Efficient Basic Model - (Model Number(s)) Status</v>
      </c>
      <c r="N9" s="24" t="str">
        <f t="shared" si="0"/>
        <v>Nominal Full Load Efficiency Status</v>
      </c>
      <c r="O9" s="24" t="str">
        <f t="shared" si="0"/>
        <v>Nominal Full Load Efficiency Determined by Actual Testing? Status</v>
      </c>
      <c r="P9" s="14"/>
      <c r="Q9" s="14"/>
      <c r="R9" s="15"/>
      <c r="S9" s="15"/>
      <c r="U9" s="25" t="s">
        <v>4</v>
      </c>
    </row>
    <row r="10" spans="1:29" s="20" customFormat="1" ht="26.25" thickTop="1" x14ac:dyDescent="0.2">
      <c r="A10" s="16">
        <v>1</v>
      </c>
      <c r="B10" s="162" t="str">
        <f t="shared" ref="B10:B41" si="1">IF(COUNTIF(J10:O10," ")=No_of_Columns," ",IF(COUNTIF(J10:O10,"ok")=No_of_Columns,"ok","Error"))</f>
        <v xml:space="preserve"> </v>
      </c>
      <c r="C10" s="32"/>
      <c r="D10" s="33"/>
      <c r="E10" s="33"/>
      <c r="F10" s="51"/>
      <c r="G10" s="33"/>
      <c r="H10" s="164"/>
      <c r="I10" s="163"/>
      <c r="J10" s="18" t="str">
        <f t="shared" ref="J10:J41" si="2">IF(COUNTA($C10:$H10)=0," ",IF(ISBLANK($C10),"Empty cell",IF(AND($C10&gt;=$R$14,$C10&lt;=$R$15),"ok","Entry should be a number between "&amp;$R$14&amp;" and "&amp;$R$15)))</f>
        <v xml:space="preserve"> </v>
      </c>
      <c r="K10" s="18" t="str">
        <f>IF(COUNTA($C10:$H10)=0," ",IF(ISBLANK($D10),"Empty cell",IF($D10=2,"ok",IF($D10=4,"ok",IF($D10=6,"ok",IF($D10=8,"ok","No. of Poles should be 2. 4, 6, or 8"))))))</f>
        <v xml:space="preserve"> </v>
      </c>
      <c r="L10" s="18" t="str">
        <f t="shared" ref="L10:L41" si="3">IF(COUNTA($C10:$H10)=0," ",IF(ISBLANK($E10),"Empty cell",IF($E10="Open","ok",IF($E10="Enclosed","ok","Entry should be 'Open' or 'Enclosed'"))))</f>
        <v xml:space="preserve"> </v>
      </c>
      <c r="M10" s="18" t="str">
        <f t="shared" ref="M10:M41" si="4">IF(COUNTA($C10:$H10)=0," ",IF(ISBLANK($F10),"Empty cell","ok"))</f>
        <v xml:space="preserve"> </v>
      </c>
      <c r="N10" s="18" t="str">
        <f t="shared" ref="N10:N41" si="5">IF(COUNTA($C10:$H10)=0," ",IF(ISBLANK($G10),"Empty cell",IF(ISNUMBER($G10),IF($G10&gt;=1,IF($G10&gt;100,"Entry should be a percentage less than or equal to 100","ok"),"Entry should be a percentage greater than 0"),"Entry should be a number")))</f>
        <v xml:space="preserve"> </v>
      </c>
      <c r="O10" s="18" t="str">
        <f>IF(COUNTA($C10:$H10)=0," ",IF(ISBLANK($H10),"Empty cell",IF(OR($H10="yes",$H10="y",$H10="no",$H10="n"),"ok","Entry should be 'yes', 'y', 'no' or 'n'")))</f>
        <v xml:space="preserve"> </v>
      </c>
      <c r="Q10" s="20" t="s">
        <v>1</v>
      </c>
      <c r="R10" s="22">
        <v>6</v>
      </c>
      <c r="U10" s="23" t="s">
        <v>2</v>
      </c>
    </row>
    <row r="11" spans="1:29" s="20" customFormat="1" ht="25.5" x14ac:dyDescent="0.2">
      <c r="A11" s="16">
        <v>2</v>
      </c>
      <c r="B11" s="162" t="str">
        <f t="shared" si="1"/>
        <v xml:space="preserve"> </v>
      </c>
      <c r="C11" s="34"/>
      <c r="D11" s="35"/>
      <c r="E11" s="35"/>
      <c r="F11" s="52"/>
      <c r="G11" s="35"/>
      <c r="H11" s="165"/>
      <c r="I11" s="17"/>
      <c r="J11" s="18" t="str">
        <f t="shared" si="2"/>
        <v xml:space="preserve"> </v>
      </c>
      <c r="K11" s="18" t="str">
        <f t="shared" ref="K11:K74" si="6">IF(COUNTA($C11:$H11)=0," ",IF(ISBLANK($D11),"Empty cell",IF($D11=2,"ok",IF($D11=4,"ok",IF($D11=6,"ok",IF($D11=8,"ok","No. of Poles should be 2. 4, 6, or 8"))))))</f>
        <v xml:space="preserve"> </v>
      </c>
      <c r="L11" s="18" t="str">
        <f t="shared" si="3"/>
        <v xml:space="preserve"> </v>
      </c>
      <c r="M11" s="18" t="str">
        <f t="shared" si="4"/>
        <v xml:space="preserve"> </v>
      </c>
      <c r="N11" s="18" t="str">
        <f t="shared" si="5"/>
        <v xml:space="preserve"> </v>
      </c>
      <c r="O11" s="18" t="str">
        <f t="shared" ref="O11:O74" si="7">IF(COUNTA($C11:$H11)=0," ",IF(ISBLANK($H11),"Empty cell",IF(OR($H11="yes",$H11="y",$H11="no",$H11="n"),"ok","Entry should be 'yes', 'y', 'no' or 'n'")))</f>
        <v xml:space="preserve"> </v>
      </c>
      <c r="S11" s="22"/>
      <c r="U11" s="23" t="s">
        <v>2</v>
      </c>
    </row>
    <row r="12" spans="1:29" s="20" customFormat="1" ht="25.5" customHeight="1" x14ac:dyDescent="0.2">
      <c r="A12" s="16">
        <v>3</v>
      </c>
      <c r="B12" s="162" t="str">
        <f t="shared" si="1"/>
        <v xml:space="preserve"> </v>
      </c>
      <c r="C12" s="34"/>
      <c r="D12" s="35"/>
      <c r="E12" s="35"/>
      <c r="F12" s="52"/>
      <c r="G12" s="35"/>
      <c r="H12" s="165"/>
      <c r="I12" s="17"/>
      <c r="J12" s="18" t="str">
        <f t="shared" si="2"/>
        <v xml:space="preserve"> </v>
      </c>
      <c r="K12" s="18" t="str">
        <f t="shared" si="6"/>
        <v xml:space="preserve"> </v>
      </c>
      <c r="L12" s="18" t="str">
        <f t="shared" si="3"/>
        <v xml:space="preserve"> </v>
      </c>
      <c r="M12" s="18" t="str">
        <f t="shared" si="4"/>
        <v xml:space="preserve"> </v>
      </c>
      <c r="N12" s="18" t="str">
        <f t="shared" si="5"/>
        <v xml:space="preserve"> </v>
      </c>
      <c r="O12" s="18" t="str">
        <f t="shared" si="7"/>
        <v xml:space="preserve"> </v>
      </c>
      <c r="P12" s="19"/>
      <c r="Q12" s="19"/>
      <c r="U12" s="23" t="s">
        <v>2</v>
      </c>
    </row>
    <row r="13" spans="1:29" s="20" customFormat="1" ht="25.5" customHeight="1" x14ac:dyDescent="0.2">
      <c r="A13" s="16">
        <v>4</v>
      </c>
      <c r="B13" s="162" t="str">
        <f t="shared" si="1"/>
        <v xml:space="preserve"> </v>
      </c>
      <c r="C13" s="34"/>
      <c r="D13" s="35"/>
      <c r="E13" s="35"/>
      <c r="F13" s="52"/>
      <c r="G13" s="35"/>
      <c r="H13" s="165"/>
      <c r="I13" s="17"/>
      <c r="J13" s="18" t="str">
        <f t="shared" si="2"/>
        <v xml:space="preserve"> </v>
      </c>
      <c r="K13" s="18" t="str">
        <f t="shared" si="6"/>
        <v xml:space="preserve"> </v>
      </c>
      <c r="L13" s="18" t="str">
        <f t="shared" si="3"/>
        <v xml:space="preserve"> </v>
      </c>
      <c r="M13" s="18" t="str">
        <f t="shared" si="4"/>
        <v xml:space="preserve"> </v>
      </c>
      <c r="N13" s="18" t="str">
        <f t="shared" si="5"/>
        <v xml:space="preserve"> </v>
      </c>
      <c r="O13" s="18" t="str">
        <f t="shared" si="7"/>
        <v xml:space="preserve"> </v>
      </c>
      <c r="P13" s="19"/>
      <c r="Q13" s="19"/>
      <c r="R13" s="26" t="s">
        <v>13</v>
      </c>
      <c r="U13" s="23" t="s">
        <v>2</v>
      </c>
    </row>
    <row r="14" spans="1:29" s="20" customFormat="1" ht="25.5" x14ac:dyDescent="0.2">
      <c r="A14" s="16">
        <v>5</v>
      </c>
      <c r="B14" s="162" t="str">
        <f t="shared" si="1"/>
        <v xml:space="preserve"> </v>
      </c>
      <c r="C14" s="34"/>
      <c r="D14" s="35"/>
      <c r="E14" s="35"/>
      <c r="F14" s="52"/>
      <c r="G14" s="35"/>
      <c r="H14" s="165"/>
      <c r="I14" s="17"/>
      <c r="J14" s="18" t="str">
        <f t="shared" si="2"/>
        <v xml:space="preserve"> </v>
      </c>
      <c r="K14" s="18" t="str">
        <f t="shared" si="6"/>
        <v xml:space="preserve"> </v>
      </c>
      <c r="L14" s="18" t="str">
        <f t="shared" si="3"/>
        <v xml:space="preserve"> </v>
      </c>
      <c r="M14" s="18" t="str">
        <f t="shared" si="4"/>
        <v xml:space="preserve"> </v>
      </c>
      <c r="N14" s="18" t="str">
        <f t="shared" si="5"/>
        <v xml:space="preserve"> </v>
      </c>
      <c r="O14" s="18" t="str">
        <f t="shared" si="7"/>
        <v xml:space="preserve"> </v>
      </c>
      <c r="P14" s="19"/>
      <c r="Q14" s="19"/>
      <c r="R14" s="46">
        <v>1</v>
      </c>
      <c r="U14" s="23" t="s">
        <v>2</v>
      </c>
    </row>
    <row r="15" spans="1:29" s="20" customFormat="1" ht="25.5" x14ac:dyDescent="0.2">
      <c r="A15" s="16">
        <v>6</v>
      </c>
      <c r="B15" s="162" t="str">
        <f t="shared" si="1"/>
        <v xml:space="preserve"> </v>
      </c>
      <c r="C15" s="34"/>
      <c r="D15" s="35"/>
      <c r="E15" s="35"/>
      <c r="F15" s="52"/>
      <c r="G15" s="35"/>
      <c r="H15" s="165"/>
      <c r="I15" s="17"/>
      <c r="J15" s="18" t="str">
        <f t="shared" si="2"/>
        <v xml:space="preserve"> </v>
      </c>
      <c r="K15" s="18" t="str">
        <f t="shared" si="6"/>
        <v xml:space="preserve"> </v>
      </c>
      <c r="L15" s="18" t="str">
        <f t="shared" si="3"/>
        <v xml:space="preserve"> </v>
      </c>
      <c r="M15" s="18" t="str">
        <f t="shared" si="4"/>
        <v xml:space="preserve"> </v>
      </c>
      <c r="N15" s="18" t="str">
        <f t="shared" si="5"/>
        <v xml:space="preserve"> </v>
      </c>
      <c r="O15" s="18" t="str">
        <f t="shared" si="7"/>
        <v xml:space="preserve"> </v>
      </c>
      <c r="P15" s="19"/>
      <c r="Q15" s="19"/>
      <c r="R15" s="21">
        <v>500</v>
      </c>
      <c r="U15" s="23" t="s">
        <v>2</v>
      </c>
    </row>
    <row r="16" spans="1:29" s="20" customFormat="1" ht="25.5" x14ac:dyDescent="0.2">
      <c r="A16" s="16">
        <v>7</v>
      </c>
      <c r="B16" s="162" t="str">
        <f t="shared" si="1"/>
        <v xml:space="preserve"> </v>
      </c>
      <c r="C16" s="34"/>
      <c r="D16" s="35"/>
      <c r="E16" s="35"/>
      <c r="F16" s="52"/>
      <c r="G16" s="35"/>
      <c r="H16" s="165"/>
      <c r="I16" s="17"/>
      <c r="J16" s="18" t="str">
        <f t="shared" si="2"/>
        <v xml:space="preserve"> </v>
      </c>
      <c r="K16" s="18" t="str">
        <f t="shared" si="6"/>
        <v xml:space="preserve"> </v>
      </c>
      <c r="L16" s="18" t="str">
        <f t="shared" si="3"/>
        <v xml:space="preserve"> </v>
      </c>
      <c r="M16" s="18" t="str">
        <f t="shared" si="4"/>
        <v xml:space="preserve"> </v>
      </c>
      <c r="N16" s="18" t="str">
        <f t="shared" si="5"/>
        <v xml:space="preserve"> </v>
      </c>
      <c r="O16" s="18" t="str">
        <f t="shared" si="7"/>
        <v xml:space="preserve"> </v>
      </c>
      <c r="P16" s="19"/>
      <c r="Q16" s="19"/>
      <c r="U16" s="23" t="s">
        <v>2</v>
      </c>
    </row>
    <row r="17" spans="1:21" s="20" customFormat="1" ht="25.5" x14ac:dyDescent="0.2">
      <c r="A17" s="16">
        <v>8</v>
      </c>
      <c r="B17" s="162" t="str">
        <f t="shared" si="1"/>
        <v xml:space="preserve"> </v>
      </c>
      <c r="C17" s="34"/>
      <c r="D17" s="35"/>
      <c r="E17" s="35"/>
      <c r="F17" s="52"/>
      <c r="G17" s="35"/>
      <c r="H17" s="165"/>
      <c r="I17" s="17"/>
      <c r="J17" s="18" t="str">
        <f t="shared" si="2"/>
        <v xml:space="preserve"> </v>
      </c>
      <c r="K17" s="18" t="str">
        <f t="shared" si="6"/>
        <v xml:space="preserve"> </v>
      </c>
      <c r="L17" s="18" t="str">
        <f t="shared" si="3"/>
        <v xml:space="preserve"> </v>
      </c>
      <c r="M17" s="18" t="str">
        <f t="shared" si="4"/>
        <v xml:space="preserve"> </v>
      </c>
      <c r="N17" s="18" t="str">
        <f t="shared" si="5"/>
        <v xml:space="preserve"> </v>
      </c>
      <c r="O17" s="18" t="str">
        <f t="shared" si="7"/>
        <v xml:space="preserve"> </v>
      </c>
      <c r="P17" s="19"/>
      <c r="Q17" s="19"/>
      <c r="U17" s="23" t="s">
        <v>2</v>
      </c>
    </row>
    <row r="18" spans="1:21" s="20" customFormat="1" ht="25.5" x14ac:dyDescent="0.2">
      <c r="A18" s="16">
        <v>9</v>
      </c>
      <c r="B18" s="162" t="str">
        <f t="shared" si="1"/>
        <v xml:space="preserve"> </v>
      </c>
      <c r="C18" s="34"/>
      <c r="D18" s="35"/>
      <c r="E18" s="35"/>
      <c r="F18" s="52"/>
      <c r="G18" s="35"/>
      <c r="H18" s="165"/>
      <c r="I18" s="17"/>
      <c r="J18" s="18" t="str">
        <f t="shared" si="2"/>
        <v xml:space="preserve"> </v>
      </c>
      <c r="K18" s="18" t="str">
        <f t="shared" si="6"/>
        <v xml:space="preserve"> </v>
      </c>
      <c r="L18" s="18" t="str">
        <f t="shared" si="3"/>
        <v xml:space="preserve"> </v>
      </c>
      <c r="M18" s="18" t="str">
        <f t="shared" si="4"/>
        <v xml:space="preserve"> </v>
      </c>
      <c r="N18" s="18" t="str">
        <f t="shared" si="5"/>
        <v xml:space="preserve"> </v>
      </c>
      <c r="O18" s="18" t="str">
        <f t="shared" si="7"/>
        <v xml:space="preserve"> </v>
      </c>
      <c r="P18" s="19"/>
      <c r="Q18" s="19"/>
      <c r="U18" s="23" t="s">
        <v>2</v>
      </c>
    </row>
    <row r="19" spans="1:21" s="20" customFormat="1" ht="25.5" x14ac:dyDescent="0.2">
      <c r="A19" s="16">
        <v>10</v>
      </c>
      <c r="B19" s="162" t="str">
        <f t="shared" si="1"/>
        <v xml:space="preserve"> </v>
      </c>
      <c r="C19" s="34"/>
      <c r="D19" s="35"/>
      <c r="E19" s="35"/>
      <c r="F19" s="52"/>
      <c r="G19" s="35"/>
      <c r="H19" s="165"/>
      <c r="I19" s="17"/>
      <c r="J19" s="18" t="str">
        <f t="shared" si="2"/>
        <v xml:space="preserve"> </v>
      </c>
      <c r="K19" s="18" t="str">
        <f t="shared" si="6"/>
        <v xml:space="preserve"> </v>
      </c>
      <c r="L19" s="18" t="str">
        <f t="shared" si="3"/>
        <v xml:space="preserve"> </v>
      </c>
      <c r="M19" s="18" t="str">
        <f t="shared" si="4"/>
        <v xml:space="preserve"> </v>
      </c>
      <c r="N19" s="18" t="str">
        <f t="shared" si="5"/>
        <v xml:space="preserve"> </v>
      </c>
      <c r="O19" s="18" t="str">
        <f t="shared" si="7"/>
        <v xml:space="preserve"> </v>
      </c>
      <c r="P19" s="19"/>
      <c r="Q19" s="19"/>
      <c r="U19" s="23" t="s">
        <v>2</v>
      </c>
    </row>
    <row r="20" spans="1:21" s="20" customFormat="1" ht="25.5" x14ac:dyDescent="0.2">
      <c r="A20" s="16">
        <v>11</v>
      </c>
      <c r="B20" s="162" t="str">
        <f t="shared" si="1"/>
        <v xml:space="preserve"> </v>
      </c>
      <c r="C20" s="34"/>
      <c r="D20" s="35"/>
      <c r="E20" s="35"/>
      <c r="F20" s="52"/>
      <c r="G20" s="35"/>
      <c r="H20" s="165"/>
      <c r="I20" s="17"/>
      <c r="J20" s="18" t="str">
        <f t="shared" si="2"/>
        <v xml:space="preserve"> </v>
      </c>
      <c r="K20" s="18" t="str">
        <f t="shared" si="6"/>
        <v xml:space="preserve"> </v>
      </c>
      <c r="L20" s="18" t="str">
        <f t="shared" si="3"/>
        <v xml:space="preserve"> </v>
      </c>
      <c r="M20" s="18" t="str">
        <f t="shared" si="4"/>
        <v xml:space="preserve"> </v>
      </c>
      <c r="N20" s="18" t="str">
        <f t="shared" si="5"/>
        <v xml:space="preserve"> </v>
      </c>
      <c r="O20" s="18" t="str">
        <f t="shared" si="7"/>
        <v xml:space="preserve"> </v>
      </c>
      <c r="P20" s="19"/>
      <c r="Q20" s="19"/>
      <c r="U20" s="23" t="s">
        <v>2</v>
      </c>
    </row>
    <row r="21" spans="1:21" s="20" customFormat="1" ht="25.5" x14ac:dyDescent="0.2">
      <c r="A21" s="16">
        <v>12</v>
      </c>
      <c r="B21" s="162" t="str">
        <f t="shared" si="1"/>
        <v xml:space="preserve"> </v>
      </c>
      <c r="C21" s="34"/>
      <c r="D21" s="35"/>
      <c r="E21" s="35"/>
      <c r="F21" s="52"/>
      <c r="G21" s="35"/>
      <c r="H21" s="165"/>
      <c r="I21" s="17"/>
      <c r="J21" s="18" t="str">
        <f t="shared" si="2"/>
        <v xml:space="preserve"> </v>
      </c>
      <c r="K21" s="18" t="str">
        <f t="shared" si="6"/>
        <v xml:space="preserve"> </v>
      </c>
      <c r="L21" s="18" t="str">
        <f t="shared" si="3"/>
        <v xml:space="preserve"> </v>
      </c>
      <c r="M21" s="18" t="str">
        <f t="shared" si="4"/>
        <v xml:space="preserve"> </v>
      </c>
      <c r="N21" s="18" t="str">
        <f t="shared" si="5"/>
        <v xml:space="preserve"> </v>
      </c>
      <c r="O21" s="18" t="str">
        <f t="shared" si="7"/>
        <v xml:space="preserve"> </v>
      </c>
      <c r="P21" s="19"/>
      <c r="Q21" s="19"/>
      <c r="U21" s="23" t="s">
        <v>2</v>
      </c>
    </row>
    <row r="22" spans="1:21" s="20" customFormat="1" ht="25.5" x14ac:dyDescent="0.2">
      <c r="A22" s="16">
        <v>13</v>
      </c>
      <c r="B22" s="162" t="str">
        <f t="shared" si="1"/>
        <v xml:space="preserve"> </v>
      </c>
      <c r="C22" s="34"/>
      <c r="D22" s="35"/>
      <c r="E22" s="35"/>
      <c r="F22" s="52"/>
      <c r="G22" s="35"/>
      <c r="H22" s="165"/>
      <c r="I22" s="17"/>
      <c r="J22" s="18" t="str">
        <f t="shared" si="2"/>
        <v xml:space="preserve"> </v>
      </c>
      <c r="K22" s="18" t="str">
        <f t="shared" si="6"/>
        <v xml:space="preserve"> </v>
      </c>
      <c r="L22" s="18" t="str">
        <f t="shared" si="3"/>
        <v xml:space="preserve"> </v>
      </c>
      <c r="M22" s="18" t="str">
        <f t="shared" si="4"/>
        <v xml:space="preserve"> </v>
      </c>
      <c r="N22" s="18" t="str">
        <f t="shared" si="5"/>
        <v xml:space="preserve"> </v>
      </c>
      <c r="O22" s="18" t="str">
        <f t="shared" si="7"/>
        <v xml:space="preserve"> </v>
      </c>
      <c r="P22" s="19"/>
      <c r="Q22" s="19"/>
      <c r="U22" s="23" t="s">
        <v>2</v>
      </c>
    </row>
    <row r="23" spans="1:21" s="20" customFormat="1" ht="25.5" x14ac:dyDescent="0.2">
      <c r="A23" s="16">
        <v>14</v>
      </c>
      <c r="B23" s="162" t="str">
        <f t="shared" si="1"/>
        <v xml:space="preserve"> </v>
      </c>
      <c r="C23" s="34"/>
      <c r="D23" s="35"/>
      <c r="E23" s="35"/>
      <c r="F23" s="52"/>
      <c r="G23" s="35"/>
      <c r="H23" s="165"/>
      <c r="I23" s="17"/>
      <c r="J23" s="18" t="str">
        <f t="shared" si="2"/>
        <v xml:space="preserve"> </v>
      </c>
      <c r="K23" s="18" t="str">
        <f t="shared" si="6"/>
        <v xml:space="preserve"> </v>
      </c>
      <c r="L23" s="18" t="str">
        <f t="shared" si="3"/>
        <v xml:space="preserve"> </v>
      </c>
      <c r="M23" s="18" t="str">
        <f t="shared" si="4"/>
        <v xml:space="preserve"> </v>
      </c>
      <c r="N23" s="18" t="str">
        <f t="shared" si="5"/>
        <v xml:space="preserve"> </v>
      </c>
      <c r="O23" s="18" t="str">
        <f t="shared" si="7"/>
        <v xml:space="preserve"> </v>
      </c>
      <c r="P23" s="19"/>
      <c r="Q23" s="19"/>
      <c r="U23" s="23" t="s">
        <v>2</v>
      </c>
    </row>
    <row r="24" spans="1:21" s="20" customFormat="1" ht="25.5" x14ac:dyDescent="0.2">
      <c r="A24" s="16">
        <v>15</v>
      </c>
      <c r="B24" s="162" t="str">
        <f t="shared" si="1"/>
        <v xml:space="preserve"> </v>
      </c>
      <c r="C24" s="34"/>
      <c r="D24" s="35"/>
      <c r="E24" s="35"/>
      <c r="F24" s="52"/>
      <c r="G24" s="35"/>
      <c r="H24" s="165"/>
      <c r="I24" s="17"/>
      <c r="J24" s="18" t="str">
        <f t="shared" si="2"/>
        <v xml:space="preserve"> </v>
      </c>
      <c r="K24" s="18" t="str">
        <f t="shared" si="6"/>
        <v xml:space="preserve"> </v>
      </c>
      <c r="L24" s="18" t="str">
        <f t="shared" si="3"/>
        <v xml:space="preserve"> </v>
      </c>
      <c r="M24" s="18" t="str">
        <f t="shared" si="4"/>
        <v xml:space="preserve"> </v>
      </c>
      <c r="N24" s="18" t="str">
        <f t="shared" si="5"/>
        <v xml:space="preserve"> </v>
      </c>
      <c r="O24" s="18" t="str">
        <f t="shared" si="7"/>
        <v xml:space="preserve"> </v>
      </c>
      <c r="P24" s="19"/>
      <c r="Q24" s="19"/>
      <c r="U24" s="23" t="s">
        <v>2</v>
      </c>
    </row>
    <row r="25" spans="1:21" s="20" customFormat="1" ht="25.5" x14ac:dyDescent="0.2">
      <c r="A25" s="16">
        <v>16</v>
      </c>
      <c r="B25" s="162" t="str">
        <f t="shared" si="1"/>
        <v xml:space="preserve"> </v>
      </c>
      <c r="C25" s="34"/>
      <c r="D25" s="35"/>
      <c r="E25" s="35"/>
      <c r="F25" s="52"/>
      <c r="G25" s="35"/>
      <c r="H25" s="165"/>
      <c r="I25" s="17"/>
      <c r="J25" s="18" t="str">
        <f t="shared" si="2"/>
        <v xml:space="preserve"> </v>
      </c>
      <c r="K25" s="18" t="str">
        <f t="shared" si="6"/>
        <v xml:space="preserve"> </v>
      </c>
      <c r="L25" s="18" t="str">
        <f t="shared" si="3"/>
        <v xml:space="preserve"> </v>
      </c>
      <c r="M25" s="18" t="str">
        <f t="shared" si="4"/>
        <v xml:space="preserve"> </v>
      </c>
      <c r="N25" s="18" t="str">
        <f t="shared" si="5"/>
        <v xml:space="preserve"> </v>
      </c>
      <c r="O25" s="18" t="str">
        <f t="shared" si="7"/>
        <v xml:space="preserve"> </v>
      </c>
      <c r="P25" s="19"/>
      <c r="Q25" s="19"/>
      <c r="U25" s="23" t="s">
        <v>2</v>
      </c>
    </row>
    <row r="26" spans="1:21" s="20" customFormat="1" ht="25.5" x14ac:dyDescent="0.2">
      <c r="A26" s="16">
        <v>17</v>
      </c>
      <c r="B26" s="162" t="str">
        <f t="shared" si="1"/>
        <v xml:space="preserve"> </v>
      </c>
      <c r="C26" s="34"/>
      <c r="D26" s="35"/>
      <c r="E26" s="35"/>
      <c r="F26" s="52"/>
      <c r="G26" s="35"/>
      <c r="H26" s="165"/>
      <c r="I26" s="17"/>
      <c r="J26" s="18" t="str">
        <f t="shared" si="2"/>
        <v xml:space="preserve"> </v>
      </c>
      <c r="K26" s="18" t="str">
        <f t="shared" si="6"/>
        <v xml:space="preserve"> </v>
      </c>
      <c r="L26" s="18" t="str">
        <f t="shared" si="3"/>
        <v xml:space="preserve"> </v>
      </c>
      <c r="M26" s="18" t="str">
        <f t="shared" si="4"/>
        <v xml:space="preserve"> </v>
      </c>
      <c r="N26" s="18" t="str">
        <f t="shared" si="5"/>
        <v xml:space="preserve"> </v>
      </c>
      <c r="O26" s="18" t="str">
        <f t="shared" si="7"/>
        <v xml:space="preserve"> </v>
      </c>
      <c r="P26" s="19"/>
      <c r="Q26" s="19"/>
      <c r="U26" s="23" t="s">
        <v>2</v>
      </c>
    </row>
    <row r="27" spans="1:21" s="20" customFormat="1" ht="25.5" x14ac:dyDescent="0.2">
      <c r="A27" s="16">
        <v>18</v>
      </c>
      <c r="B27" s="162" t="str">
        <f t="shared" si="1"/>
        <v xml:space="preserve"> </v>
      </c>
      <c r="C27" s="34"/>
      <c r="D27" s="35"/>
      <c r="E27" s="35"/>
      <c r="F27" s="52"/>
      <c r="G27" s="35"/>
      <c r="H27" s="165"/>
      <c r="I27" s="17"/>
      <c r="J27" s="18" t="str">
        <f t="shared" si="2"/>
        <v xml:space="preserve"> </v>
      </c>
      <c r="K27" s="18" t="str">
        <f t="shared" si="6"/>
        <v xml:space="preserve"> </v>
      </c>
      <c r="L27" s="18" t="str">
        <f t="shared" si="3"/>
        <v xml:space="preserve"> </v>
      </c>
      <c r="M27" s="18" t="str">
        <f t="shared" si="4"/>
        <v xml:space="preserve"> </v>
      </c>
      <c r="N27" s="18" t="str">
        <f t="shared" si="5"/>
        <v xml:space="preserve"> </v>
      </c>
      <c r="O27" s="18" t="str">
        <f t="shared" si="7"/>
        <v xml:space="preserve"> </v>
      </c>
      <c r="P27" s="19"/>
      <c r="Q27" s="19"/>
      <c r="U27" s="23" t="s">
        <v>2</v>
      </c>
    </row>
    <row r="28" spans="1:21" s="20" customFormat="1" ht="25.5" x14ac:dyDescent="0.2">
      <c r="A28" s="16">
        <v>19</v>
      </c>
      <c r="B28" s="162" t="str">
        <f t="shared" si="1"/>
        <v xml:space="preserve"> </v>
      </c>
      <c r="C28" s="34"/>
      <c r="D28" s="35"/>
      <c r="E28" s="35"/>
      <c r="F28" s="52"/>
      <c r="G28" s="35"/>
      <c r="H28" s="165"/>
      <c r="I28" s="17"/>
      <c r="J28" s="18" t="str">
        <f t="shared" si="2"/>
        <v xml:space="preserve"> </v>
      </c>
      <c r="K28" s="18" t="str">
        <f t="shared" si="6"/>
        <v xml:space="preserve"> </v>
      </c>
      <c r="L28" s="18" t="str">
        <f t="shared" si="3"/>
        <v xml:space="preserve"> </v>
      </c>
      <c r="M28" s="18" t="str">
        <f t="shared" si="4"/>
        <v xml:space="preserve"> </v>
      </c>
      <c r="N28" s="18" t="str">
        <f t="shared" si="5"/>
        <v xml:space="preserve"> </v>
      </c>
      <c r="O28" s="18" t="str">
        <f t="shared" si="7"/>
        <v xml:space="preserve"> </v>
      </c>
      <c r="P28" s="19"/>
      <c r="Q28" s="19"/>
      <c r="U28" s="23" t="s">
        <v>2</v>
      </c>
    </row>
    <row r="29" spans="1:21" s="20" customFormat="1" ht="25.5" x14ac:dyDescent="0.2">
      <c r="A29" s="16">
        <v>20</v>
      </c>
      <c r="B29" s="162" t="str">
        <f t="shared" si="1"/>
        <v xml:space="preserve"> </v>
      </c>
      <c r="C29" s="34"/>
      <c r="D29" s="35"/>
      <c r="E29" s="35"/>
      <c r="F29" s="52"/>
      <c r="G29" s="35"/>
      <c r="H29" s="165"/>
      <c r="I29" s="17"/>
      <c r="J29" s="18" t="str">
        <f t="shared" si="2"/>
        <v xml:space="preserve"> </v>
      </c>
      <c r="K29" s="18" t="str">
        <f t="shared" si="6"/>
        <v xml:space="preserve"> </v>
      </c>
      <c r="L29" s="18" t="str">
        <f t="shared" si="3"/>
        <v xml:space="preserve"> </v>
      </c>
      <c r="M29" s="18" t="str">
        <f t="shared" si="4"/>
        <v xml:space="preserve"> </v>
      </c>
      <c r="N29" s="18" t="str">
        <f t="shared" si="5"/>
        <v xml:space="preserve"> </v>
      </c>
      <c r="O29" s="18" t="str">
        <f t="shared" si="7"/>
        <v xml:space="preserve"> </v>
      </c>
      <c r="P29" s="19"/>
      <c r="Q29" s="19"/>
      <c r="U29" s="23" t="s">
        <v>2</v>
      </c>
    </row>
    <row r="30" spans="1:21" s="20" customFormat="1" ht="25.5" x14ac:dyDescent="0.2">
      <c r="A30" s="16">
        <v>21</v>
      </c>
      <c r="B30" s="162" t="str">
        <f t="shared" si="1"/>
        <v xml:space="preserve"> </v>
      </c>
      <c r="C30" s="34"/>
      <c r="D30" s="35"/>
      <c r="E30" s="35"/>
      <c r="F30" s="52"/>
      <c r="G30" s="35"/>
      <c r="H30" s="165"/>
      <c r="I30" s="17"/>
      <c r="J30" s="18" t="str">
        <f t="shared" si="2"/>
        <v xml:space="preserve"> </v>
      </c>
      <c r="K30" s="18" t="str">
        <f t="shared" si="6"/>
        <v xml:space="preserve"> </v>
      </c>
      <c r="L30" s="18" t="str">
        <f t="shared" si="3"/>
        <v xml:space="preserve"> </v>
      </c>
      <c r="M30" s="18" t="str">
        <f t="shared" si="4"/>
        <v xml:space="preserve"> </v>
      </c>
      <c r="N30" s="18" t="str">
        <f t="shared" si="5"/>
        <v xml:space="preserve"> </v>
      </c>
      <c r="O30" s="18" t="str">
        <f t="shared" si="7"/>
        <v xml:space="preserve"> </v>
      </c>
      <c r="P30" s="19"/>
      <c r="Q30" s="19"/>
      <c r="U30" s="23" t="s">
        <v>2</v>
      </c>
    </row>
    <row r="31" spans="1:21" s="20" customFormat="1" ht="25.5" x14ac:dyDescent="0.2">
      <c r="A31" s="16">
        <v>22</v>
      </c>
      <c r="B31" s="162" t="str">
        <f t="shared" si="1"/>
        <v xml:space="preserve"> </v>
      </c>
      <c r="C31" s="34"/>
      <c r="D31" s="35"/>
      <c r="E31" s="35"/>
      <c r="F31" s="52"/>
      <c r="G31" s="35"/>
      <c r="H31" s="165"/>
      <c r="I31" s="17"/>
      <c r="J31" s="18" t="str">
        <f t="shared" si="2"/>
        <v xml:space="preserve"> </v>
      </c>
      <c r="K31" s="18" t="str">
        <f t="shared" si="6"/>
        <v xml:space="preserve"> </v>
      </c>
      <c r="L31" s="18" t="str">
        <f t="shared" si="3"/>
        <v xml:space="preserve"> </v>
      </c>
      <c r="M31" s="18" t="str">
        <f t="shared" si="4"/>
        <v xml:space="preserve"> </v>
      </c>
      <c r="N31" s="18" t="str">
        <f t="shared" si="5"/>
        <v xml:space="preserve"> </v>
      </c>
      <c r="O31" s="18" t="str">
        <f t="shared" si="7"/>
        <v xml:space="preserve"> </v>
      </c>
      <c r="P31" s="19"/>
      <c r="Q31" s="19"/>
      <c r="U31" s="23" t="s">
        <v>2</v>
      </c>
    </row>
    <row r="32" spans="1:21" s="20" customFormat="1" ht="25.5" x14ac:dyDescent="0.2">
      <c r="A32" s="16">
        <v>23</v>
      </c>
      <c r="B32" s="162" t="str">
        <f t="shared" si="1"/>
        <v xml:space="preserve"> </v>
      </c>
      <c r="C32" s="34"/>
      <c r="D32" s="35"/>
      <c r="E32" s="35"/>
      <c r="F32" s="52"/>
      <c r="G32" s="35"/>
      <c r="H32" s="165"/>
      <c r="I32" s="17"/>
      <c r="J32" s="18" t="str">
        <f t="shared" si="2"/>
        <v xml:space="preserve"> </v>
      </c>
      <c r="K32" s="18" t="str">
        <f t="shared" si="6"/>
        <v xml:space="preserve"> </v>
      </c>
      <c r="L32" s="18" t="str">
        <f t="shared" si="3"/>
        <v xml:space="preserve"> </v>
      </c>
      <c r="M32" s="18" t="str">
        <f t="shared" si="4"/>
        <v xml:space="preserve"> </v>
      </c>
      <c r="N32" s="18" t="str">
        <f t="shared" si="5"/>
        <v xml:space="preserve"> </v>
      </c>
      <c r="O32" s="18" t="str">
        <f t="shared" si="7"/>
        <v xml:space="preserve"> </v>
      </c>
      <c r="P32" s="19"/>
      <c r="Q32" s="19"/>
      <c r="U32" s="23" t="s">
        <v>2</v>
      </c>
    </row>
    <row r="33" spans="1:21" s="20" customFormat="1" ht="25.5" x14ac:dyDescent="0.2">
      <c r="A33" s="16">
        <v>24</v>
      </c>
      <c r="B33" s="162" t="str">
        <f t="shared" si="1"/>
        <v xml:space="preserve"> </v>
      </c>
      <c r="C33" s="34"/>
      <c r="D33" s="35"/>
      <c r="E33" s="35"/>
      <c r="F33" s="52"/>
      <c r="G33" s="35"/>
      <c r="H33" s="165"/>
      <c r="I33" s="17"/>
      <c r="J33" s="18" t="str">
        <f t="shared" si="2"/>
        <v xml:space="preserve"> </v>
      </c>
      <c r="K33" s="18" t="str">
        <f t="shared" si="6"/>
        <v xml:space="preserve"> </v>
      </c>
      <c r="L33" s="18" t="str">
        <f t="shared" si="3"/>
        <v xml:space="preserve"> </v>
      </c>
      <c r="M33" s="18" t="str">
        <f t="shared" si="4"/>
        <v xml:space="preserve"> </v>
      </c>
      <c r="N33" s="18" t="str">
        <f t="shared" si="5"/>
        <v xml:space="preserve"> </v>
      </c>
      <c r="O33" s="18" t="str">
        <f t="shared" si="7"/>
        <v xml:space="preserve"> </v>
      </c>
      <c r="P33" s="19"/>
      <c r="Q33" s="19"/>
      <c r="U33" s="23" t="s">
        <v>2</v>
      </c>
    </row>
    <row r="34" spans="1:21" s="20" customFormat="1" ht="25.5" x14ac:dyDescent="0.2">
      <c r="A34" s="16">
        <v>25</v>
      </c>
      <c r="B34" s="162" t="str">
        <f t="shared" si="1"/>
        <v xml:space="preserve"> </v>
      </c>
      <c r="C34" s="34"/>
      <c r="D34" s="35"/>
      <c r="E34" s="35"/>
      <c r="F34" s="52"/>
      <c r="G34" s="35"/>
      <c r="H34" s="165"/>
      <c r="I34" s="17"/>
      <c r="J34" s="18" t="str">
        <f t="shared" si="2"/>
        <v xml:space="preserve"> </v>
      </c>
      <c r="K34" s="18" t="str">
        <f t="shared" si="6"/>
        <v xml:space="preserve"> </v>
      </c>
      <c r="L34" s="18" t="str">
        <f t="shared" si="3"/>
        <v xml:space="preserve"> </v>
      </c>
      <c r="M34" s="18" t="str">
        <f t="shared" si="4"/>
        <v xml:space="preserve"> </v>
      </c>
      <c r="N34" s="18" t="str">
        <f t="shared" si="5"/>
        <v xml:space="preserve"> </v>
      </c>
      <c r="O34" s="18" t="str">
        <f t="shared" si="7"/>
        <v xml:space="preserve"> </v>
      </c>
      <c r="P34" s="19"/>
      <c r="Q34" s="19"/>
      <c r="U34" s="23" t="s">
        <v>2</v>
      </c>
    </row>
    <row r="35" spans="1:21" s="20" customFormat="1" ht="25.5" x14ac:dyDescent="0.2">
      <c r="A35" s="16">
        <v>26</v>
      </c>
      <c r="B35" s="162" t="str">
        <f t="shared" si="1"/>
        <v xml:space="preserve"> </v>
      </c>
      <c r="C35" s="34"/>
      <c r="D35" s="35"/>
      <c r="E35" s="35"/>
      <c r="F35" s="52"/>
      <c r="G35" s="35"/>
      <c r="H35" s="165"/>
      <c r="I35" s="17"/>
      <c r="J35" s="18" t="str">
        <f t="shared" si="2"/>
        <v xml:space="preserve"> </v>
      </c>
      <c r="K35" s="18" t="str">
        <f t="shared" si="6"/>
        <v xml:space="preserve"> </v>
      </c>
      <c r="L35" s="18" t="str">
        <f t="shared" si="3"/>
        <v xml:space="preserve"> </v>
      </c>
      <c r="M35" s="18" t="str">
        <f t="shared" si="4"/>
        <v xml:space="preserve"> </v>
      </c>
      <c r="N35" s="18" t="str">
        <f t="shared" si="5"/>
        <v xml:space="preserve"> </v>
      </c>
      <c r="O35" s="18" t="str">
        <f t="shared" si="7"/>
        <v xml:space="preserve"> </v>
      </c>
      <c r="P35" s="19"/>
      <c r="Q35" s="19"/>
      <c r="U35" s="23" t="s">
        <v>2</v>
      </c>
    </row>
    <row r="36" spans="1:21" s="20" customFormat="1" ht="25.5" x14ac:dyDescent="0.2">
      <c r="A36" s="16">
        <v>27</v>
      </c>
      <c r="B36" s="162" t="str">
        <f t="shared" si="1"/>
        <v xml:space="preserve"> </v>
      </c>
      <c r="C36" s="34"/>
      <c r="D36" s="35"/>
      <c r="E36" s="35"/>
      <c r="F36" s="52"/>
      <c r="G36" s="35"/>
      <c r="H36" s="165"/>
      <c r="I36" s="17"/>
      <c r="J36" s="18" t="str">
        <f t="shared" si="2"/>
        <v xml:space="preserve"> </v>
      </c>
      <c r="K36" s="18" t="str">
        <f t="shared" si="6"/>
        <v xml:space="preserve"> </v>
      </c>
      <c r="L36" s="18" t="str">
        <f t="shared" si="3"/>
        <v xml:space="preserve"> </v>
      </c>
      <c r="M36" s="18" t="str">
        <f t="shared" si="4"/>
        <v xml:space="preserve"> </v>
      </c>
      <c r="N36" s="18" t="str">
        <f t="shared" si="5"/>
        <v xml:space="preserve"> </v>
      </c>
      <c r="O36" s="18" t="str">
        <f t="shared" si="7"/>
        <v xml:space="preserve"> </v>
      </c>
      <c r="P36" s="19"/>
      <c r="Q36" s="19"/>
      <c r="U36" s="23" t="s">
        <v>2</v>
      </c>
    </row>
    <row r="37" spans="1:21" s="20" customFormat="1" ht="25.5" x14ac:dyDescent="0.2">
      <c r="A37" s="16">
        <v>28</v>
      </c>
      <c r="B37" s="162" t="str">
        <f t="shared" si="1"/>
        <v xml:space="preserve"> </v>
      </c>
      <c r="C37" s="34"/>
      <c r="D37" s="35"/>
      <c r="E37" s="35"/>
      <c r="F37" s="52"/>
      <c r="G37" s="35"/>
      <c r="H37" s="165"/>
      <c r="I37" s="17"/>
      <c r="J37" s="18" t="str">
        <f t="shared" si="2"/>
        <v xml:space="preserve"> </v>
      </c>
      <c r="K37" s="18" t="str">
        <f t="shared" si="6"/>
        <v xml:space="preserve"> </v>
      </c>
      <c r="L37" s="18" t="str">
        <f t="shared" si="3"/>
        <v xml:space="preserve"> </v>
      </c>
      <c r="M37" s="18" t="str">
        <f t="shared" si="4"/>
        <v xml:space="preserve"> </v>
      </c>
      <c r="N37" s="18" t="str">
        <f t="shared" si="5"/>
        <v xml:space="preserve"> </v>
      </c>
      <c r="O37" s="18" t="str">
        <f t="shared" si="7"/>
        <v xml:space="preserve"> </v>
      </c>
      <c r="P37" s="19"/>
      <c r="Q37" s="19"/>
      <c r="U37" s="23" t="s">
        <v>2</v>
      </c>
    </row>
    <row r="38" spans="1:21" s="20" customFormat="1" ht="25.5" x14ac:dyDescent="0.2">
      <c r="A38" s="16">
        <v>29</v>
      </c>
      <c r="B38" s="162" t="str">
        <f t="shared" si="1"/>
        <v xml:space="preserve"> </v>
      </c>
      <c r="C38" s="34"/>
      <c r="D38" s="35"/>
      <c r="E38" s="35"/>
      <c r="F38" s="52"/>
      <c r="G38" s="35"/>
      <c r="H38" s="165"/>
      <c r="I38" s="17"/>
      <c r="J38" s="18" t="str">
        <f t="shared" si="2"/>
        <v xml:space="preserve"> </v>
      </c>
      <c r="K38" s="18" t="str">
        <f t="shared" si="6"/>
        <v xml:space="preserve"> </v>
      </c>
      <c r="L38" s="18" t="str">
        <f t="shared" si="3"/>
        <v xml:space="preserve"> </v>
      </c>
      <c r="M38" s="18" t="str">
        <f t="shared" si="4"/>
        <v xml:space="preserve"> </v>
      </c>
      <c r="N38" s="18" t="str">
        <f t="shared" si="5"/>
        <v xml:space="preserve"> </v>
      </c>
      <c r="O38" s="18" t="str">
        <f t="shared" si="7"/>
        <v xml:space="preserve"> </v>
      </c>
      <c r="P38" s="19"/>
      <c r="Q38" s="19"/>
      <c r="U38" s="23" t="s">
        <v>2</v>
      </c>
    </row>
    <row r="39" spans="1:21" s="20" customFormat="1" ht="25.5" x14ac:dyDescent="0.2">
      <c r="A39" s="16">
        <v>30</v>
      </c>
      <c r="B39" s="162" t="str">
        <f t="shared" si="1"/>
        <v xml:space="preserve"> </v>
      </c>
      <c r="C39" s="34"/>
      <c r="D39" s="35"/>
      <c r="E39" s="35"/>
      <c r="F39" s="52"/>
      <c r="G39" s="35"/>
      <c r="H39" s="165"/>
      <c r="I39" s="17"/>
      <c r="J39" s="18" t="str">
        <f t="shared" si="2"/>
        <v xml:space="preserve"> </v>
      </c>
      <c r="K39" s="18" t="str">
        <f t="shared" si="6"/>
        <v xml:space="preserve"> </v>
      </c>
      <c r="L39" s="18" t="str">
        <f t="shared" si="3"/>
        <v xml:space="preserve"> </v>
      </c>
      <c r="M39" s="18" t="str">
        <f t="shared" si="4"/>
        <v xml:space="preserve"> </v>
      </c>
      <c r="N39" s="18" t="str">
        <f t="shared" si="5"/>
        <v xml:space="preserve"> </v>
      </c>
      <c r="O39" s="18" t="str">
        <f t="shared" si="7"/>
        <v xml:space="preserve"> </v>
      </c>
      <c r="P39" s="19"/>
      <c r="Q39" s="19"/>
      <c r="U39" s="23" t="s">
        <v>2</v>
      </c>
    </row>
    <row r="40" spans="1:21" s="20" customFormat="1" ht="25.5" x14ac:dyDescent="0.2">
      <c r="A40" s="16">
        <v>31</v>
      </c>
      <c r="B40" s="162" t="str">
        <f t="shared" si="1"/>
        <v xml:space="preserve"> </v>
      </c>
      <c r="C40" s="34"/>
      <c r="D40" s="35"/>
      <c r="E40" s="35"/>
      <c r="F40" s="52"/>
      <c r="G40" s="35"/>
      <c r="H40" s="165"/>
      <c r="I40" s="17"/>
      <c r="J40" s="18" t="str">
        <f t="shared" si="2"/>
        <v xml:space="preserve"> </v>
      </c>
      <c r="K40" s="18" t="str">
        <f t="shared" si="6"/>
        <v xml:space="preserve"> </v>
      </c>
      <c r="L40" s="18" t="str">
        <f t="shared" si="3"/>
        <v xml:space="preserve"> </v>
      </c>
      <c r="M40" s="18" t="str">
        <f t="shared" si="4"/>
        <v xml:space="preserve"> </v>
      </c>
      <c r="N40" s="18" t="str">
        <f t="shared" si="5"/>
        <v xml:space="preserve"> </v>
      </c>
      <c r="O40" s="18" t="str">
        <f t="shared" si="7"/>
        <v xml:space="preserve"> </v>
      </c>
      <c r="P40" s="19"/>
      <c r="Q40" s="19"/>
      <c r="U40" s="23" t="s">
        <v>2</v>
      </c>
    </row>
    <row r="41" spans="1:21" s="20" customFormat="1" ht="25.5" x14ac:dyDescent="0.2">
      <c r="A41" s="16">
        <v>32</v>
      </c>
      <c r="B41" s="162" t="str">
        <f t="shared" si="1"/>
        <v xml:space="preserve"> </v>
      </c>
      <c r="C41" s="34"/>
      <c r="D41" s="35"/>
      <c r="E41" s="35"/>
      <c r="F41" s="52"/>
      <c r="G41" s="35"/>
      <c r="H41" s="165"/>
      <c r="I41" s="17"/>
      <c r="J41" s="18" t="str">
        <f t="shared" si="2"/>
        <v xml:space="preserve"> </v>
      </c>
      <c r="K41" s="18" t="str">
        <f t="shared" si="6"/>
        <v xml:space="preserve"> </v>
      </c>
      <c r="L41" s="18" t="str">
        <f t="shared" si="3"/>
        <v xml:space="preserve"> </v>
      </c>
      <c r="M41" s="18" t="str">
        <f t="shared" si="4"/>
        <v xml:space="preserve"> </v>
      </c>
      <c r="N41" s="18" t="str">
        <f t="shared" si="5"/>
        <v xml:space="preserve"> </v>
      </c>
      <c r="O41" s="18" t="str">
        <f t="shared" si="7"/>
        <v xml:space="preserve"> </v>
      </c>
      <c r="P41" s="19"/>
      <c r="Q41" s="19"/>
      <c r="U41" s="23" t="s">
        <v>2</v>
      </c>
    </row>
    <row r="42" spans="1:21" s="20" customFormat="1" ht="25.5" x14ac:dyDescent="0.2">
      <c r="A42" s="16">
        <v>33</v>
      </c>
      <c r="B42" s="162" t="str">
        <f t="shared" ref="B42:B73" si="8">IF(COUNTIF(J42:O42," ")=No_of_Columns," ",IF(COUNTIF(J42:O42,"ok")=No_of_Columns,"ok","Error"))</f>
        <v xml:space="preserve"> </v>
      </c>
      <c r="C42" s="34"/>
      <c r="D42" s="35"/>
      <c r="E42" s="35"/>
      <c r="F42" s="52"/>
      <c r="G42" s="35"/>
      <c r="H42" s="165"/>
      <c r="I42" s="17"/>
      <c r="J42" s="18" t="str">
        <f t="shared" ref="J42:J73" si="9">IF(COUNTA($C42:$H42)=0," ",IF(ISBLANK($C42),"Empty cell",IF(AND($C42&gt;=$R$14,$C42&lt;=$R$15),"ok","Entry should be a number between "&amp;$R$14&amp;" and "&amp;$R$15)))</f>
        <v xml:space="preserve"> </v>
      </c>
      <c r="K42" s="18" t="str">
        <f t="shared" si="6"/>
        <v xml:space="preserve"> </v>
      </c>
      <c r="L42" s="18" t="str">
        <f t="shared" ref="L42:L73" si="10">IF(COUNTA($C42:$H42)=0," ",IF(ISBLANK($E42),"Empty cell",IF($E42="Open","ok",IF($E42="Enclosed","ok","Entry should be 'Open' or 'Enclosed'"))))</f>
        <v xml:space="preserve"> </v>
      </c>
      <c r="M42" s="18" t="str">
        <f t="shared" ref="M42:M73" si="11">IF(COUNTA($C42:$H42)=0," ",IF(ISBLANK($F42),"Empty cell","ok"))</f>
        <v xml:space="preserve"> </v>
      </c>
      <c r="N42" s="18" t="str">
        <f t="shared" ref="N42:N73" si="12">IF(COUNTA($C42:$H42)=0," ",IF(ISBLANK($G42),"Empty cell",IF(ISNUMBER($G42),IF($G42&gt;=1,IF($G42&gt;100,"Entry should be a percentage less than or equal to 100","ok"),"Entry should be a percentage greater than 0"),"Entry should be a number")))</f>
        <v xml:space="preserve"> </v>
      </c>
      <c r="O42" s="18" t="str">
        <f t="shared" si="7"/>
        <v xml:space="preserve"> </v>
      </c>
      <c r="P42" s="19"/>
      <c r="Q42" s="19"/>
      <c r="U42" s="23" t="s">
        <v>2</v>
      </c>
    </row>
    <row r="43" spans="1:21" s="20" customFormat="1" ht="25.5" x14ac:dyDescent="0.2">
      <c r="A43" s="16">
        <v>34</v>
      </c>
      <c r="B43" s="162" t="str">
        <f t="shared" si="8"/>
        <v xml:space="preserve"> </v>
      </c>
      <c r="C43" s="34"/>
      <c r="D43" s="35"/>
      <c r="E43" s="35"/>
      <c r="F43" s="52"/>
      <c r="G43" s="35"/>
      <c r="H43" s="165"/>
      <c r="I43" s="17"/>
      <c r="J43" s="18" t="str">
        <f t="shared" si="9"/>
        <v xml:space="preserve"> </v>
      </c>
      <c r="K43" s="18" t="str">
        <f t="shared" si="6"/>
        <v xml:space="preserve"> </v>
      </c>
      <c r="L43" s="18" t="str">
        <f t="shared" si="10"/>
        <v xml:space="preserve"> </v>
      </c>
      <c r="M43" s="18" t="str">
        <f t="shared" si="11"/>
        <v xml:space="preserve"> </v>
      </c>
      <c r="N43" s="18" t="str">
        <f t="shared" si="12"/>
        <v xml:space="preserve"> </v>
      </c>
      <c r="O43" s="18" t="str">
        <f t="shared" si="7"/>
        <v xml:space="preserve"> </v>
      </c>
      <c r="P43" s="19"/>
      <c r="Q43" s="19"/>
      <c r="U43" s="23" t="s">
        <v>2</v>
      </c>
    </row>
    <row r="44" spans="1:21" s="20" customFormat="1" ht="25.5" x14ac:dyDescent="0.2">
      <c r="A44" s="16">
        <v>35</v>
      </c>
      <c r="B44" s="162" t="str">
        <f t="shared" si="8"/>
        <v xml:space="preserve"> </v>
      </c>
      <c r="C44" s="34"/>
      <c r="D44" s="35"/>
      <c r="E44" s="35"/>
      <c r="F44" s="52"/>
      <c r="G44" s="35"/>
      <c r="H44" s="165"/>
      <c r="I44" s="17"/>
      <c r="J44" s="18" t="str">
        <f t="shared" si="9"/>
        <v xml:space="preserve"> </v>
      </c>
      <c r="K44" s="18" t="str">
        <f t="shared" si="6"/>
        <v xml:space="preserve"> </v>
      </c>
      <c r="L44" s="18" t="str">
        <f t="shared" si="10"/>
        <v xml:space="preserve"> </v>
      </c>
      <c r="M44" s="18" t="str">
        <f t="shared" si="11"/>
        <v xml:space="preserve"> </v>
      </c>
      <c r="N44" s="18" t="str">
        <f t="shared" si="12"/>
        <v xml:space="preserve"> </v>
      </c>
      <c r="O44" s="18" t="str">
        <f t="shared" si="7"/>
        <v xml:space="preserve"> </v>
      </c>
      <c r="P44" s="19"/>
      <c r="Q44" s="19"/>
      <c r="U44" s="23" t="s">
        <v>2</v>
      </c>
    </row>
    <row r="45" spans="1:21" s="20" customFormat="1" ht="25.5" x14ac:dyDescent="0.2">
      <c r="A45" s="16">
        <v>36</v>
      </c>
      <c r="B45" s="162" t="str">
        <f t="shared" si="8"/>
        <v xml:space="preserve"> </v>
      </c>
      <c r="C45" s="34"/>
      <c r="D45" s="35"/>
      <c r="E45" s="35"/>
      <c r="F45" s="52"/>
      <c r="G45" s="35"/>
      <c r="H45" s="165"/>
      <c r="I45" s="17"/>
      <c r="J45" s="18" t="str">
        <f t="shared" si="9"/>
        <v xml:space="preserve"> </v>
      </c>
      <c r="K45" s="18" t="str">
        <f t="shared" si="6"/>
        <v xml:space="preserve"> </v>
      </c>
      <c r="L45" s="18" t="str">
        <f t="shared" si="10"/>
        <v xml:space="preserve"> </v>
      </c>
      <c r="M45" s="18" t="str">
        <f t="shared" si="11"/>
        <v xml:space="preserve"> </v>
      </c>
      <c r="N45" s="18" t="str">
        <f t="shared" si="12"/>
        <v xml:space="preserve"> </v>
      </c>
      <c r="O45" s="18" t="str">
        <f t="shared" si="7"/>
        <v xml:space="preserve"> </v>
      </c>
      <c r="P45" s="19"/>
      <c r="Q45" s="19"/>
      <c r="U45" s="23" t="s">
        <v>2</v>
      </c>
    </row>
    <row r="46" spans="1:21" s="20" customFormat="1" ht="25.5" x14ac:dyDescent="0.2">
      <c r="A46" s="16">
        <v>37</v>
      </c>
      <c r="B46" s="162" t="str">
        <f t="shared" si="8"/>
        <v xml:space="preserve"> </v>
      </c>
      <c r="C46" s="34"/>
      <c r="D46" s="35"/>
      <c r="E46" s="35"/>
      <c r="F46" s="52"/>
      <c r="G46" s="35"/>
      <c r="H46" s="165"/>
      <c r="I46" s="17"/>
      <c r="J46" s="18" t="str">
        <f t="shared" si="9"/>
        <v xml:space="preserve"> </v>
      </c>
      <c r="K46" s="18" t="str">
        <f t="shared" si="6"/>
        <v xml:space="preserve"> </v>
      </c>
      <c r="L46" s="18" t="str">
        <f t="shared" si="10"/>
        <v xml:space="preserve"> </v>
      </c>
      <c r="M46" s="18" t="str">
        <f t="shared" si="11"/>
        <v xml:space="preserve"> </v>
      </c>
      <c r="N46" s="18" t="str">
        <f t="shared" si="12"/>
        <v xml:space="preserve"> </v>
      </c>
      <c r="O46" s="18" t="str">
        <f t="shared" si="7"/>
        <v xml:space="preserve"> </v>
      </c>
      <c r="P46" s="19"/>
      <c r="Q46" s="19"/>
      <c r="U46" s="23" t="s">
        <v>2</v>
      </c>
    </row>
    <row r="47" spans="1:21" s="20" customFormat="1" ht="25.5" x14ac:dyDescent="0.2">
      <c r="A47" s="16">
        <v>38</v>
      </c>
      <c r="B47" s="162" t="str">
        <f t="shared" si="8"/>
        <v xml:space="preserve"> </v>
      </c>
      <c r="C47" s="34"/>
      <c r="D47" s="35"/>
      <c r="E47" s="35"/>
      <c r="F47" s="52"/>
      <c r="G47" s="35"/>
      <c r="H47" s="165"/>
      <c r="I47" s="17"/>
      <c r="J47" s="18" t="str">
        <f t="shared" si="9"/>
        <v xml:space="preserve"> </v>
      </c>
      <c r="K47" s="18" t="str">
        <f t="shared" si="6"/>
        <v xml:space="preserve"> </v>
      </c>
      <c r="L47" s="18" t="str">
        <f t="shared" si="10"/>
        <v xml:space="preserve"> </v>
      </c>
      <c r="M47" s="18" t="str">
        <f t="shared" si="11"/>
        <v xml:space="preserve"> </v>
      </c>
      <c r="N47" s="18" t="str">
        <f t="shared" si="12"/>
        <v xml:space="preserve"> </v>
      </c>
      <c r="O47" s="18" t="str">
        <f t="shared" si="7"/>
        <v xml:space="preserve"> </v>
      </c>
      <c r="P47" s="19"/>
      <c r="Q47" s="19"/>
      <c r="U47" s="23" t="s">
        <v>2</v>
      </c>
    </row>
    <row r="48" spans="1:21" s="20" customFormat="1" ht="25.5" x14ac:dyDescent="0.2">
      <c r="A48" s="16">
        <v>39</v>
      </c>
      <c r="B48" s="162" t="str">
        <f t="shared" si="8"/>
        <v xml:space="preserve"> </v>
      </c>
      <c r="C48" s="34"/>
      <c r="D48" s="35"/>
      <c r="E48" s="35"/>
      <c r="F48" s="52"/>
      <c r="G48" s="35"/>
      <c r="H48" s="165"/>
      <c r="I48" s="17"/>
      <c r="J48" s="18" t="str">
        <f t="shared" si="9"/>
        <v xml:space="preserve"> </v>
      </c>
      <c r="K48" s="18" t="str">
        <f t="shared" si="6"/>
        <v xml:space="preserve"> </v>
      </c>
      <c r="L48" s="18" t="str">
        <f t="shared" si="10"/>
        <v xml:space="preserve"> </v>
      </c>
      <c r="M48" s="18" t="str">
        <f t="shared" si="11"/>
        <v xml:space="preserve"> </v>
      </c>
      <c r="N48" s="18" t="str">
        <f t="shared" si="12"/>
        <v xml:space="preserve"> </v>
      </c>
      <c r="O48" s="18" t="str">
        <f t="shared" si="7"/>
        <v xml:space="preserve"> </v>
      </c>
      <c r="P48" s="19"/>
      <c r="Q48" s="19"/>
      <c r="U48" s="23" t="s">
        <v>2</v>
      </c>
    </row>
    <row r="49" spans="1:21" s="20" customFormat="1" ht="25.5" x14ac:dyDescent="0.2">
      <c r="A49" s="16">
        <v>40</v>
      </c>
      <c r="B49" s="162" t="str">
        <f t="shared" si="8"/>
        <v xml:space="preserve"> </v>
      </c>
      <c r="C49" s="34"/>
      <c r="D49" s="35"/>
      <c r="E49" s="35"/>
      <c r="F49" s="52"/>
      <c r="G49" s="35"/>
      <c r="H49" s="165"/>
      <c r="I49" s="17"/>
      <c r="J49" s="18" t="str">
        <f t="shared" si="9"/>
        <v xml:space="preserve"> </v>
      </c>
      <c r="K49" s="18" t="str">
        <f t="shared" si="6"/>
        <v xml:space="preserve"> </v>
      </c>
      <c r="L49" s="18" t="str">
        <f t="shared" si="10"/>
        <v xml:space="preserve"> </v>
      </c>
      <c r="M49" s="18" t="str">
        <f t="shared" si="11"/>
        <v xml:space="preserve"> </v>
      </c>
      <c r="N49" s="18" t="str">
        <f t="shared" si="12"/>
        <v xml:space="preserve"> </v>
      </c>
      <c r="O49" s="18" t="str">
        <f t="shared" si="7"/>
        <v xml:space="preserve"> </v>
      </c>
      <c r="P49" s="19"/>
      <c r="Q49" s="19"/>
      <c r="U49" s="23" t="s">
        <v>2</v>
      </c>
    </row>
    <row r="50" spans="1:21" s="20" customFormat="1" ht="25.5" x14ac:dyDescent="0.2">
      <c r="A50" s="16">
        <v>41</v>
      </c>
      <c r="B50" s="162" t="str">
        <f t="shared" si="8"/>
        <v xml:space="preserve"> </v>
      </c>
      <c r="C50" s="34"/>
      <c r="D50" s="35"/>
      <c r="E50" s="35"/>
      <c r="F50" s="52"/>
      <c r="G50" s="35"/>
      <c r="H50" s="165"/>
      <c r="I50" s="17"/>
      <c r="J50" s="18" t="str">
        <f t="shared" si="9"/>
        <v xml:space="preserve"> </v>
      </c>
      <c r="K50" s="18" t="str">
        <f t="shared" si="6"/>
        <v xml:space="preserve"> </v>
      </c>
      <c r="L50" s="18" t="str">
        <f t="shared" si="10"/>
        <v xml:space="preserve"> </v>
      </c>
      <c r="M50" s="18" t="str">
        <f t="shared" si="11"/>
        <v xml:space="preserve"> </v>
      </c>
      <c r="N50" s="18" t="str">
        <f t="shared" si="12"/>
        <v xml:space="preserve"> </v>
      </c>
      <c r="O50" s="18" t="str">
        <f t="shared" si="7"/>
        <v xml:space="preserve"> </v>
      </c>
      <c r="P50" s="19"/>
      <c r="Q50" s="19"/>
      <c r="U50" s="23" t="s">
        <v>2</v>
      </c>
    </row>
    <row r="51" spans="1:21" s="20" customFormat="1" ht="25.5" x14ac:dyDescent="0.2">
      <c r="A51" s="16">
        <v>42</v>
      </c>
      <c r="B51" s="162" t="str">
        <f t="shared" si="8"/>
        <v xml:space="preserve"> </v>
      </c>
      <c r="C51" s="34"/>
      <c r="D51" s="35"/>
      <c r="E51" s="35"/>
      <c r="F51" s="52"/>
      <c r="G51" s="35"/>
      <c r="H51" s="165"/>
      <c r="I51" s="17"/>
      <c r="J51" s="18" t="str">
        <f t="shared" si="9"/>
        <v xml:space="preserve"> </v>
      </c>
      <c r="K51" s="18" t="str">
        <f t="shared" si="6"/>
        <v xml:space="preserve"> </v>
      </c>
      <c r="L51" s="18" t="str">
        <f t="shared" si="10"/>
        <v xml:space="preserve"> </v>
      </c>
      <c r="M51" s="18" t="str">
        <f t="shared" si="11"/>
        <v xml:space="preserve"> </v>
      </c>
      <c r="N51" s="18" t="str">
        <f t="shared" si="12"/>
        <v xml:space="preserve"> </v>
      </c>
      <c r="O51" s="18" t="str">
        <f t="shared" si="7"/>
        <v xml:space="preserve"> </v>
      </c>
      <c r="P51" s="19"/>
      <c r="Q51" s="19"/>
      <c r="U51" s="23" t="s">
        <v>2</v>
      </c>
    </row>
    <row r="52" spans="1:21" s="20" customFormat="1" ht="25.5" x14ac:dyDescent="0.2">
      <c r="A52" s="16">
        <v>43</v>
      </c>
      <c r="B52" s="162" t="str">
        <f t="shared" si="8"/>
        <v xml:space="preserve"> </v>
      </c>
      <c r="C52" s="34"/>
      <c r="D52" s="35"/>
      <c r="E52" s="35"/>
      <c r="F52" s="52"/>
      <c r="G52" s="35"/>
      <c r="H52" s="165"/>
      <c r="I52" s="17"/>
      <c r="J52" s="18" t="str">
        <f t="shared" si="9"/>
        <v xml:space="preserve"> </v>
      </c>
      <c r="K52" s="18" t="str">
        <f t="shared" si="6"/>
        <v xml:space="preserve"> </v>
      </c>
      <c r="L52" s="18" t="str">
        <f t="shared" si="10"/>
        <v xml:space="preserve"> </v>
      </c>
      <c r="M52" s="18" t="str">
        <f t="shared" si="11"/>
        <v xml:space="preserve"> </v>
      </c>
      <c r="N52" s="18" t="str">
        <f t="shared" si="12"/>
        <v xml:space="preserve"> </v>
      </c>
      <c r="O52" s="18" t="str">
        <f t="shared" si="7"/>
        <v xml:space="preserve"> </v>
      </c>
      <c r="P52" s="19"/>
      <c r="Q52" s="19"/>
      <c r="U52" s="23" t="s">
        <v>2</v>
      </c>
    </row>
    <row r="53" spans="1:21" s="20" customFormat="1" ht="25.5" x14ac:dyDescent="0.2">
      <c r="A53" s="16">
        <v>44</v>
      </c>
      <c r="B53" s="162" t="str">
        <f t="shared" si="8"/>
        <v xml:space="preserve"> </v>
      </c>
      <c r="C53" s="34"/>
      <c r="D53" s="35"/>
      <c r="E53" s="35"/>
      <c r="F53" s="52"/>
      <c r="G53" s="35"/>
      <c r="H53" s="165"/>
      <c r="I53" s="17"/>
      <c r="J53" s="18" t="str">
        <f t="shared" si="9"/>
        <v xml:space="preserve"> </v>
      </c>
      <c r="K53" s="18" t="str">
        <f t="shared" si="6"/>
        <v xml:space="preserve"> </v>
      </c>
      <c r="L53" s="18" t="str">
        <f t="shared" si="10"/>
        <v xml:space="preserve"> </v>
      </c>
      <c r="M53" s="18" t="str">
        <f t="shared" si="11"/>
        <v xml:space="preserve"> </v>
      </c>
      <c r="N53" s="18" t="str">
        <f t="shared" si="12"/>
        <v xml:space="preserve"> </v>
      </c>
      <c r="O53" s="18" t="str">
        <f t="shared" si="7"/>
        <v xml:space="preserve"> </v>
      </c>
      <c r="P53" s="19"/>
      <c r="Q53" s="19"/>
      <c r="U53" s="23" t="s">
        <v>2</v>
      </c>
    </row>
    <row r="54" spans="1:21" s="20" customFormat="1" ht="25.5" x14ac:dyDescent="0.2">
      <c r="A54" s="16">
        <v>45</v>
      </c>
      <c r="B54" s="162" t="str">
        <f t="shared" si="8"/>
        <v xml:space="preserve"> </v>
      </c>
      <c r="C54" s="34"/>
      <c r="D54" s="35"/>
      <c r="E54" s="35"/>
      <c r="F54" s="52"/>
      <c r="G54" s="35"/>
      <c r="H54" s="165"/>
      <c r="I54" s="17"/>
      <c r="J54" s="18" t="str">
        <f t="shared" si="9"/>
        <v xml:space="preserve"> </v>
      </c>
      <c r="K54" s="18" t="str">
        <f t="shared" si="6"/>
        <v xml:space="preserve"> </v>
      </c>
      <c r="L54" s="18" t="str">
        <f t="shared" si="10"/>
        <v xml:space="preserve"> </v>
      </c>
      <c r="M54" s="18" t="str">
        <f t="shared" si="11"/>
        <v xml:space="preserve"> </v>
      </c>
      <c r="N54" s="18" t="str">
        <f t="shared" si="12"/>
        <v xml:space="preserve"> </v>
      </c>
      <c r="O54" s="18" t="str">
        <f t="shared" si="7"/>
        <v xml:space="preserve"> </v>
      </c>
      <c r="P54" s="19"/>
      <c r="Q54" s="19"/>
      <c r="U54" s="23" t="s">
        <v>2</v>
      </c>
    </row>
    <row r="55" spans="1:21" s="20" customFormat="1" ht="25.5" x14ac:dyDescent="0.2">
      <c r="A55" s="16">
        <v>46</v>
      </c>
      <c r="B55" s="162" t="str">
        <f t="shared" si="8"/>
        <v xml:space="preserve"> </v>
      </c>
      <c r="C55" s="34"/>
      <c r="D55" s="35"/>
      <c r="E55" s="35"/>
      <c r="F55" s="52"/>
      <c r="G55" s="35"/>
      <c r="H55" s="165"/>
      <c r="I55" s="17"/>
      <c r="J55" s="18" t="str">
        <f t="shared" si="9"/>
        <v xml:space="preserve"> </v>
      </c>
      <c r="K55" s="18" t="str">
        <f t="shared" si="6"/>
        <v xml:space="preserve"> </v>
      </c>
      <c r="L55" s="18" t="str">
        <f t="shared" si="10"/>
        <v xml:space="preserve"> </v>
      </c>
      <c r="M55" s="18" t="str">
        <f t="shared" si="11"/>
        <v xml:space="preserve"> </v>
      </c>
      <c r="N55" s="18" t="str">
        <f t="shared" si="12"/>
        <v xml:space="preserve"> </v>
      </c>
      <c r="O55" s="18" t="str">
        <f t="shared" si="7"/>
        <v xml:space="preserve"> </v>
      </c>
      <c r="P55" s="19"/>
      <c r="Q55" s="19"/>
      <c r="U55" s="23" t="s">
        <v>2</v>
      </c>
    </row>
    <row r="56" spans="1:21" s="20" customFormat="1" ht="25.5" x14ac:dyDescent="0.2">
      <c r="A56" s="16">
        <v>47</v>
      </c>
      <c r="B56" s="162" t="str">
        <f t="shared" si="8"/>
        <v xml:space="preserve"> </v>
      </c>
      <c r="C56" s="34"/>
      <c r="D56" s="35"/>
      <c r="E56" s="35"/>
      <c r="F56" s="52"/>
      <c r="G56" s="35"/>
      <c r="H56" s="165"/>
      <c r="I56" s="17"/>
      <c r="J56" s="18" t="str">
        <f t="shared" si="9"/>
        <v xml:space="preserve"> </v>
      </c>
      <c r="K56" s="18" t="str">
        <f t="shared" si="6"/>
        <v xml:space="preserve"> </v>
      </c>
      <c r="L56" s="18" t="str">
        <f t="shared" si="10"/>
        <v xml:space="preserve"> </v>
      </c>
      <c r="M56" s="18" t="str">
        <f t="shared" si="11"/>
        <v xml:space="preserve"> </v>
      </c>
      <c r="N56" s="18" t="str">
        <f t="shared" si="12"/>
        <v xml:space="preserve"> </v>
      </c>
      <c r="O56" s="18" t="str">
        <f t="shared" si="7"/>
        <v xml:space="preserve"> </v>
      </c>
      <c r="P56" s="19"/>
      <c r="Q56" s="19"/>
      <c r="U56" s="23" t="s">
        <v>2</v>
      </c>
    </row>
    <row r="57" spans="1:21" s="20" customFormat="1" ht="25.5" x14ac:dyDescent="0.2">
      <c r="A57" s="16">
        <v>48</v>
      </c>
      <c r="B57" s="162" t="str">
        <f t="shared" si="8"/>
        <v xml:space="preserve"> </v>
      </c>
      <c r="C57" s="34"/>
      <c r="D57" s="35"/>
      <c r="E57" s="35"/>
      <c r="F57" s="52"/>
      <c r="G57" s="35"/>
      <c r="H57" s="165"/>
      <c r="I57" s="17"/>
      <c r="J57" s="18" t="str">
        <f t="shared" si="9"/>
        <v xml:space="preserve"> </v>
      </c>
      <c r="K57" s="18" t="str">
        <f t="shared" si="6"/>
        <v xml:space="preserve"> </v>
      </c>
      <c r="L57" s="18" t="str">
        <f t="shared" si="10"/>
        <v xml:space="preserve"> </v>
      </c>
      <c r="M57" s="18" t="str">
        <f t="shared" si="11"/>
        <v xml:space="preserve"> </v>
      </c>
      <c r="N57" s="18" t="str">
        <f t="shared" si="12"/>
        <v xml:space="preserve"> </v>
      </c>
      <c r="O57" s="18" t="str">
        <f t="shared" si="7"/>
        <v xml:space="preserve"> </v>
      </c>
      <c r="P57" s="19"/>
      <c r="Q57" s="19"/>
      <c r="U57" s="23" t="s">
        <v>2</v>
      </c>
    </row>
    <row r="58" spans="1:21" s="20" customFormat="1" ht="25.5" x14ac:dyDescent="0.2">
      <c r="A58" s="16">
        <v>49</v>
      </c>
      <c r="B58" s="162" t="str">
        <f t="shared" si="8"/>
        <v xml:space="preserve"> </v>
      </c>
      <c r="C58" s="34"/>
      <c r="D58" s="35"/>
      <c r="E58" s="35"/>
      <c r="F58" s="52"/>
      <c r="G58" s="35"/>
      <c r="H58" s="165"/>
      <c r="I58" s="17"/>
      <c r="J58" s="18" t="str">
        <f t="shared" si="9"/>
        <v xml:space="preserve"> </v>
      </c>
      <c r="K58" s="18" t="str">
        <f t="shared" si="6"/>
        <v xml:space="preserve"> </v>
      </c>
      <c r="L58" s="18" t="str">
        <f t="shared" si="10"/>
        <v xml:space="preserve"> </v>
      </c>
      <c r="M58" s="18" t="str">
        <f t="shared" si="11"/>
        <v xml:space="preserve"> </v>
      </c>
      <c r="N58" s="18" t="str">
        <f t="shared" si="12"/>
        <v xml:space="preserve"> </v>
      </c>
      <c r="O58" s="18" t="str">
        <f t="shared" si="7"/>
        <v xml:space="preserve"> </v>
      </c>
      <c r="P58" s="19"/>
      <c r="Q58" s="19"/>
      <c r="U58" s="23" t="s">
        <v>2</v>
      </c>
    </row>
    <row r="59" spans="1:21" s="20" customFormat="1" ht="25.5" x14ac:dyDescent="0.2">
      <c r="A59" s="16">
        <v>50</v>
      </c>
      <c r="B59" s="162" t="str">
        <f t="shared" si="8"/>
        <v xml:space="preserve"> </v>
      </c>
      <c r="C59" s="34"/>
      <c r="D59" s="35"/>
      <c r="E59" s="35"/>
      <c r="F59" s="52"/>
      <c r="G59" s="35"/>
      <c r="H59" s="165"/>
      <c r="I59" s="17"/>
      <c r="J59" s="18" t="str">
        <f t="shared" si="9"/>
        <v xml:space="preserve"> </v>
      </c>
      <c r="K59" s="18" t="str">
        <f t="shared" si="6"/>
        <v xml:space="preserve"> </v>
      </c>
      <c r="L59" s="18" t="str">
        <f t="shared" si="10"/>
        <v xml:space="preserve"> </v>
      </c>
      <c r="M59" s="18" t="str">
        <f t="shared" si="11"/>
        <v xml:space="preserve"> </v>
      </c>
      <c r="N59" s="18" t="str">
        <f t="shared" si="12"/>
        <v xml:space="preserve"> </v>
      </c>
      <c r="O59" s="18" t="str">
        <f t="shared" si="7"/>
        <v xml:space="preserve"> </v>
      </c>
      <c r="P59" s="19"/>
      <c r="Q59" s="19"/>
      <c r="U59" s="23" t="s">
        <v>2</v>
      </c>
    </row>
    <row r="60" spans="1:21" s="20" customFormat="1" ht="25.5" x14ac:dyDescent="0.2">
      <c r="A60" s="16">
        <v>51</v>
      </c>
      <c r="B60" s="162" t="str">
        <f t="shared" si="8"/>
        <v xml:space="preserve"> </v>
      </c>
      <c r="C60" s="34"/>
      <c r="D60" s="35"/>
      <c r="E60" s="35"/>
      <c r="F60" s="52"/>
      <c r="G60" s="35"/>
      <c r="H60" s="165"/>
      <c r="I60" s="17"/>
      <c r="J60" s="18" t="str">
        <f t="shared" si="9"/>
        <v xml:space="preserve"> </v>
      </c>
      <c r="K60" s="18" t="str">
        <f t="shared" si="6"/>
        <v xml:space="preserve"> </v>
      </c>
      <c r="L60" s="18" t="str">
        <f t="shared" si="10"/>
        <v xml:space="preserve"> </v>
      </c>
      <c r="M60" s="18" t="str">
        <f t="shared" si="11"/>
        <v xml:space="preserve"> </v>
      </c>
      <c r="N60" s="18" t="str">
        <f t="shared" si="12"/>
        <v xml:space="preserve"> </v>
      </c>
      <c r="O60" s="18" t="str">
        <f t="shared" si="7"/>
        <v xml:space="preserve"> </v>
      </c>
      <c r="P60" s="19"/>
      <c r="Q60" s="19"/>
      <c r="U60" s="23" t="s">
        <v>2</v>
      </c>
    </row>
    <row r="61" spans="1:21" s="20" customFormat="1" ht="25.5" x14ac:dyDescent="0.2">
      <c r="A61" s="16">
        <v>52</v>
      </c>
      <c r="B61" s="162" t="str">
        <f t="shared" si="8"/>
        <v xml:space="preserve"> </v>
      </c>
      <c r="C61" s="34"/>
      <c r="D61" s="35"/>
      <c r="E61" s="35"/>
      <c r="F61" s="52"/>
      <c r="G61" s="35"/>
      <c r="H61" s="165"/>
      <c r="I61" s="17"/>
      <c r="J61" s="18" t="str">
        <f t="shared" si="9"/>
        <v xml:space="preserve"> </v>
      </c>
      <c r="K61" s="18" t="str">
        <f t="shared" si="6"/>
        <v xml:space="preserve"> </v>
      </c>
      <c r="L61" s="18" t="str">
        <f t="shared" si="10"/>
        <v xml:space="preserve"> </v>
      </c>
      <c r="M61" s="18" t="str">
        <f t="shared" si="11"/>
        <v xml:space="preserve"> </v>
      </c>
      <c r="N61" s="18" t="str">
        <f t="shared" si="12"/>
        <v xml:space="preserve"> </v>
      </c>
      <c r="O61" s="18" t="str">
        <f t="shared" si="7"/>
        <v xml:space="preserve"> </v>
      </c>
      <c r="P61" s="19"/>
      <c r="Q61" s="19"/>
      <c r="U61" s="23" t="s">
        <v>2</v>
      </c>
    </row>
    <row r="62" spans="1:21" s="20" customFormat="1" ht="25.5" x14ac:dyDescent="0.2">
      <c r="A62" s="16">
        <v>53</v>
      </c>
      <c r="B62" s="162" t="str">
        <f t="shared" si="8"/>
        <v xml:space="preserve"> </v>
      </c>
      <c r="C62" s="34"/>
      <c r="D62" s="35"/>
      <c r="E62" s="35"/>
      <c r="F62" s="52"/>
      <c r="G62" s="35"/>
      <c r="H62" s="165"/>
      <c r="I62" s="17"/>
      <c r="J62" s="18" t="str">
        <f t="shared" si="9"/>
        <v xml:space="preserve"> </v>
      </c>
      <c r="K62" s="18" t="str">
        <f t="shared" si="6"/>
        <v xml:space="preserve"> </v>
      </c>
      <c r="L62" s="18" t="str">
        <f t="shared" si="10"/>
        <v xml:space="preserve"> </v>
      </c>
      <c r="M62" s="18" t="str">
        <f t="shared" si="11"/>
        <v xml:space="preserve"> </v>
      </c>
      <c r="N62" s="18" t="str">
        <f t="shared" si="12"/>
        <v xml:space="preserve"> </v>
      </c>
      <c r="O62" s="18" t="str">
        <f t="shared" si="7"/>
        <v xml:space="preserve"> </v>
      </c>
      <c r="P62" s="19"/>
      <c r="Q62" s="19"/>
      <c r="U62" s="23" t="s">
        <v>2</v>
      </c>
    </row>
    <row r="63" spans="1:21" s="20" customFormat="1" ht="25.5" x14ac:dyDescent="0.2">
      <c r="A63" s="16">
        <v>54</v>
      </c>
      <c r="B63" s="162" t="str">
        <f t="shared" si="8"/>
        <v xml:space="preserve"> </v>
      </c>
      <c r="C63" s="34"/>
      <c r="D63" s="35"/>
      <c r="E63" s="35"/>
      <c r="F63" s="52"/>
      <c r="G63" s="35"/>
      <c r="H63" s="165"/>
      <c r="I63" s="17"/>
      <c r="J63" s="18" t="str">
        <f t="shared" si="9"/>
        <v xml:space="preserve"> </v>
      </c>
      <c r="K63" s="18" t="str">
        <f t="shared" si="6"/>
        <v xml:space="preserve"> </v>
      </c>
      <c r="L63" s="18" t="str">
        <f t="shared" si="10"/>
        <v xml:space="preserve"> </v>
      </c>
      <c r="M63" s="18" t="str">
        <f t="shared" si="11"/>
        <v xml:space="preserve"> </v>
      </c>
      <c r="N63" s="18" t="str">
        <f t="shared" si="12"/>
        <v xml:space="preserve"> </v>
      </c>
      <c r="O63" s="18" t="str">
        <f t="shared" si="7"/>
        <v xml:space="preserve"> </v>
      </c>
      <c r="P63" s="19"/>
      <c r="Q63" s="19"/>
      <c r="U63" s="23" t="s">
        <v>2</v>
      </c>
    </row>
    <row r="64" spans="1:21" s="20" customFormat="1" ht="25.5" x14ac:dyDescent="0.2">
      <c r="A64" s="16">
        <v>55</v>
      </c>
      <c r="B64" s="162" t="str">
        <f t="shared" si="8"/>
        <v xml:space="preserve"> </v>
      </c>
      <c r="C64" s="34"/>
      <c r="D64" s="35"/>
      <c r="E64" s="35"/>
      <c r="F64" s="52"/>
      <c r="G64" s="35"/>
      <c r="H64" s="165"/>
      <c r="I64" s="17"/>
      <c r="J64" s="18" t="str">
        <f t="shared" si="9"/>
        <v xml:space="preserve"> </v>
      </c>
      <c r="K64" s="18" t="str">
        <f t="shared" si="6"/>
        <v xml:space="preserve"> </v>
      </c>
      <c r="L64" s="18" t="str">
        <f t="shared" si="10"/>
        <v xml:space="preserve"> </v>
      </c>
      <c r="M64" s="18" t="str">
        <f t="shared" si="11"/>
        <v xml:space="preserve"> </v>
      </c>
      <c r="N64" s="18" t="str">
        <f t="shared" si="12"/>
        <v xml:space="preserve"> </v>
      </c>
      <c r="O64" s="18" t="str">
        <f t="shared" si="7"/>
        <v xml:space="preserve"> </v>
      </c>
      <c r="P64" s="19"/>
      <c r="Q64" s="19"/>
      <c r="U64" s="23" t="s">
        <v>2</v>
      </c>
    </row>
    <row r="65" spans="1:21" s="20" customFormat="1" ht="25.5" x14ac:dyDescent="0.2">
      <c r="A65" s="16">
        <v>56</v>
      </c>
      <c r="B65" s="162" t="str">
        <f t="shared" si="8"/>
        <v xml:space="preserve"> </v>
      </c>
      <c r="C65" s="34"/>
      <c r="D65" s="35"/>
      <c r="E65" s="35"/>
      <c r="F65" s="52"/>
      <c r="G65" s="35"/>
      <c r="H65" s="165"/>
      <c r="I65" s="17"/>
      <c r="J65" s="18" t="str">
        <f t="shared" si="9"/>
        <v xml:space="preserve"> </v>
      </c>
      <c r="K65" s="18" t="str">
        <f t="shared" si="6"/>
        <v xml:space="preserve"> </v>
      </c>
      <c r="L65" s="18" t="str">
        <f t="shared" si="10"/>
        <v xml:space="preserve"> </v>
      </c>
      <c r="M65" s="18" t="str">
        <f t="shared" si="11"/>
        <v xml:space="preserve"> </v>
      </c>
      <c r="N65" s="18" t="str">
        <f t="shared" si="12"/>
        <v xml:space="preserve"> </v>
      </c>
      <c r="O65" s="18" t="str">
        <f t="shared" si="7"/>
        <v xml:space="preserve"> </v>
      </c>
      <c r="P65" s="19"/>
      <c r="Q65" s="19"/>
      <c r="U65" s="23" t="s">
        <v>2</v>
      </c>
    </row>
    <row r="66" spans="1:21" s="20" customFormat="1" ht="25.5" x14ac:dyDescent="0.2">
      <c r="A66" s="16">
        <v>57</v>
      </c>
      <c r="B66" s="162" t="str">
        <f t="shared" si="8"/>
        <v xml:space="preserve"> </v>
      </c>
      <c r="C66" s="34"/>
      <c r="D66" s="35"/>
      <c r="E66" s="35"/>
      <c r="F66" s="52"/>
      <c r="G66" s="35"/>
      <c r="H66" s="165"/>
      <c r="I66" s="17"/>
      <c r="J66" s="18" t="str">
        <f t="shared" si="9"/>
        <v xml:space="preserve"> </v>
      </c>
      <c r="K66" s="18" t="str">
        <f t="shared" si="6"/>
        <v xml:space="preserve"> </v>
      </c>
      <c r="L66" s="18" t="str">
        <f t="shared" si="10"/>
        <v xml:space="preserve"> </v>
      </c>
      <c r="M66" s="18" t="str">
        <f t="shared" si="11"/>
        <v xml:space="preserve"> </v>
      </c>
      <c r="N66" s="18" t="str">
        <f t="shared" si="12"/>
        <v xml:space="preserve"> </v>
      </c>
      <c r="O66" s="18" t="str">
        <f t="shared" si="7"/>
        <v xml:space="preserve"> </v>
      </c>
      <c r="P66" s="19"/>
      <c r="Q66" s="19"/>
      <c r="U66" s="23" t="s">
        <v>2</v>
      </c>
    </row>
    <row r="67" spans="1:21" s="20" customFormat="1" ht="25.5" x14ac:dyDescent="0.2">
      <c r="A67" s="16">
        <v>58</v>
      </c>
      <c r="B67" s="162" t="str">
        <f t="shared" si="8"/>
        <v xml:space="preserve"> </v>
      </c>
      <c r="C67" s="34"/>
      <c r="D67" s="35"/>
      <c r="E67" s="35"/>
      <c r="F67" s="52"/>
      <c r="G67" s="35"/>
      <c r="H67" s="165"/>
      <c r="I67" s="17"/>
      <c r="J67" s="18" t="str">
        <f t="shared" si="9"/>
        <v xml:space="preserve"> </v>
      </c>
      <c r="K67" s="18" t="str">
        <f t="shared" si="6"/>
        <v xml:space="preserve"> </v>
      </c>
      <c r="L67" s="18" t="str">
        <f t="shared" si="10"/>
        <v xml:space="preserve"> </v>
      </c>
      <c r="M67" s="18" t="str">
        <f t="shared" si="11"/>
        <v xml:space="preserve"> </v>
      </c>
      <c r="N67" s="18" t="str">
        <f t="shared" si="12"/>
        <v xml:space="preserve"> </v>
      </c>
      <c r="O67" s="18" t="str">
        <f t="shared" si="7"/>
        <v xml:space="preserve"> </v>
      </c>
      <c r="P67" s="19"/>
      <c r="Q67" s="19"/>
      <c r="U67" s="23" t="s">
        <v>2</v>
      </c>
    </row>
    <row r="68" spans="1:21" s="20" customFormat="1" ht="25.5" x14ac:dyDescent="0.2">
      <c r="A68" s="16">
        <v>59</v>
      </c>
      <c r="B68" s="162" t="str">
        <f t="shared" si="8"/>
        <v xml:space="preserve"> </v>
      </c>
      <c r="C68" s="34"/>
      <c r="D68" s="35"/>
      <c r="E68" s="35"/>
      <c r="F68" s="52"/>
      <c r="G68" s="35"/>
      <c r="H68" s="165"/>
      <c r="I68" s="17"/>
      <c r="J68" s="18" t="str">
        <f t="shared" si="9"/>
        <v xml:space="preserve"> </v>
      </c>
      <c r="K68" s="18" t="str">
        <f t="shared" si="6"/>
        <v xml:space="preserve"> </v>
      </c>
      <c r="L68" s="18" t="str">
        <f t="shared" si="10"/>
        <v xml:space="preserve"> </v>
      </c>
      <c r="M68" s="18" t="str">
        <f t="shared" si="11"/>
        <v xml:space="preserve"> </v>
      </c>
      <c r="N68" s="18" t="str">
        <f t="shared" si="12"/>
        <v xml:space="preserve"> </v>
      </c>
      <c r="O68" s="18" t="str">
        <f t="shared" si="7"/>
        <v xml:space="preserve"> </v>
      </c>
      <c r="P68" s="19"/>
      <c r="Q68" s="19"/>
      <c r="U68" s="23" t="s">
        <v>2</v>
      </c>
    </row>
    <row r="69" spans="1:21" s="20" customFormat="1" ht="25.5" x14ac:dyDescent="0.2">
      <c r="A69" s="16">
        <v>60</v>
      </c>
      <c r="B69" s="162" t="str">
        <f t="shared" si="8"/>
        <v xml:space="preserve"> </v>
      </c>
      <c r="C69" s="34"/>
      <c r="D69" s="35"/>
      <c r="E69" s="35"/>
      <c r="F69" s="52"/>
      <c r="G69" s="35"/>
      <c r="H69" s="165"/>
      <c r="I69" s="17"/>
      <c r="J69" s="18" t="str">
        <f t="shared" si="9"/>
        <v xml:space="preserve"> </v>
      </c>
      <c r="K69" s="18" t="str">
        <f t="shared" si="6"/>
        <v xml:space="preserve"> </v>
      </c>
      <c r="L69" s="18" t="str">
        <f t="shared" si="10"/>
        <v xml:space="preserve"> </v>
      </c>
      <c r="M69" s="18" t="str">
        <f t="shared" si="11"/>
        <v xml:space="preserve"> </v>
      </c>
      <c r="N69" s="18" t="str">
        <f t="shared" si="12"/>
        <v xml:space="preserve"> </v>
      </c>
      <c r="O69" s="18" t="str">
        <f t="shared" si="7"/>
        <v xml:space="preserve"> </v>
      </c>
      <c r="P69" s="19"/>
      <c r="Q69" s="19"/>
      <c r="U69" s="23" t="s">
        <v>2</v>
      </c>
    </row>
    <row r="70" spans="1:21" s="20" customFormat="1" ht="25.5" x14ac:dyDescent="0.2">
      <c r="A70" s="16">
        <v>61</v>
      </c>
      <c r="B70" s="162" t="str">
        <f t="shared" si="8"/>
        <v xml:space="preserve"> </v>
      </c>
      <c r="C70" s="34"/>
      <c r="D70" s="35"/>
      <c r="E70" s="35"/>
      <c r="F70" s="52"/>
      <c r="G70" s="35"/>
      <c r="H70" s="165"/>
      <c r="I70" s="17"/>
      <c r="J70" s="18" t="str">
        <f t="shared" si="9"/>
        <v xml:space="preserve"> </v>
      </c>
      <c r="K70" s="18" t="str">
        <f t="shared" si="6"/>
        <v xml:space="preserve"> </v>
      </c>
      <c r="L70" s="18" t="str">
        <f t="shared" si="10"/>
        <v xml:space="preserve"> </v>
      </c>
      <c r="M70" s="18" t="str">
        <f t="shared" si="11"/>
        <v xml:space="preserve"> </v>
      </c>
      <c r="N70" s="18" t="str">
        <f t="shared" si="12"/>
        <v xml:space="preserve"> </v>
      </c>
      <c r="O70" s="18" t="str">
        <f t="shared" si="7"/>
        <v xml:space="preserve"> </v>
      </c>
      <c r="P70" s="19"/>
      <c r="Q70" s="19"/>
      <c r="U70" s="23" t="s">
        <v>2</v>
      </c>
    </row>
    <row r="71" spans="1:21" s="20" customFormat="1" ht="25.5" x14ac:dyDescent="0.2">
      <c r="A71" s="16">
        <v>62</v>
      </c>
      <c r="B71" s="162" t="str">
        <f t="shared" si="8"/>
        <v xml:space="preserve"> </v>
      </c>
      <c r="C71" s="34"/>
      <c r="D71" s="35"/>
      <c r="E71" s="35"/>
      <c r="F71" s="52"/>
      <c r="G71" s="35"/>
      <c r="H71" s="165"/>
      <c r="I71" s="17"/>
      <c r="J71" s="18" t="str">
        <f t="shared" si="9"/>
        <v xml:space="preserve"> </v>
      </c>
      <c r="K71" s="18" t="str">
        <f t="shared" si="6"/>
        <v xml:space="preserve"> </v>
      </c>
      <c r="L71" s="18" t="str">
        <f t="shared" si="10"/>
        <v xml:space="preserve"> </v>
      </c>
      <c r="M71" s="18" t="str">
        <f t="shared" si="11"/>
        <v xml:space="preserve"> </v>
      </c>
      <c r="N71" s="18" t="str">
        <f t="shared" si="12"/>
        <v xml:space="preserve"> </v>
      </c>
      <c r="O71" s="18" t="str">
        <f t="shared" si="7"/>
        <v xml:space="preserve"> </v>
      </c>
      <c r="P71" s="19"/>
      <c r="Q71" s="19"/>
      <c r="U71" s="23" t="s">
        <v>2</v>
      </c>
    </row>
    <row r="72" spans="1:21" s="20" customFormat="1" ht="25.5" x14ac:dyDescent="0.2">
      <c r="A72" s="16">
        <v>63</v>
      </c>
      <c r="B72" s="162" t="str">
        <f t="shared" si="8"/>
        <v xml:space="preserve"> </v>
      </c>
      <c r="C72" s="34"/>
      <c r="D72" s="35"/>
      <c r="E72" s="35"/>
      <c r="F72" s="52"/>
      <c r="G72" s="35"/>
      <c r="H72" s="165"/>
      <c r="I72" s="17"/>
      <c r="J72" s="18" t="str">
        <f t="shared" si="9"/>
        <v xml:space="preserve"> </v>
      </c>
      <c r="K72" s="18" t="str">
        <f t="shared" si="6"/>
        <v xml:space="preserve"> </v>
      </c>
      <c r="L72" s="18" t="str">
        <f t="shared" si="10"/>
        <v xml:space="preserve"> </v>
      </c>
      <c r="M72" s="18" t="str">
        <f t="shared" si="11"/>
        <v xml:space="preserve"> </v>
      </c>
      <c r="N72" s="18" t="str">
        <f t="shared" si="12"/>
        <v xml:space="preserve"> </v>
      </c>
      <c r="O72" s="18" t="str">
        <f t="shared" si="7"/>
        <v xml:space="preserve"> </v>
      </c>
      <c r="P72" s="19"/>
      <c r="Q72" s="19"/>
      <c r="U72" s="23" t="s">
        <v>2</v>
      </c>
    </row>
    <row r="73" spans="1:21" s="20" customFormat="1" ht="25.5" x14ac:dyDescent="0.2">
      <c r="A73" s="16">
        <v>64</v>
      </c>
      <c r="B73" s="162" t="str">
        <f t="shared" si="8"/>
        <v xml:space="preserve"> </v>
      </c>
      <c r="C73" s="34"/>
      <c r="D73" s="35"/>
      <c r="E73" s="35"/>
      <c r="F73" s="52"/>
      <c r="G73" s="35"/>
      <c r="H73" s="165"/>
      <c r="I73" s="17"/>
      <c r="J73" s="18" t="str">
        <f t="shared" si="9"/>
        <v xml:space="preserve"> </v>
      </c>
      <c r="K73" s="18" t="str">
        <f t="shared" si="6"/>
        <v xml:space="preserve"> </v>
      </c>
      <c r="L73" s="18" t="str">
        <f t="shared" si="10"/>
        <v xml:space="preserve"> </v>
      </c>
      <c r="M73" s="18" t="str">
        <f t="shared" si="11"/>
        <v xml:space="preserve"> </v>
      </c>
      <c r="N73" s="18" t="str">
        <f t="shared" si="12"/>
        <v xml:space="preserve"> </v>
      </c>
      <c r="O73" s="18" t="str">
        <f t="shared" si="7"/>
        <v xml:space="preserve"> </v>
      </c>
      <c r="P73" s="19"/>
      <c r="Q73" s="19"/>
      <c r="U73" s="23" t="s">
        <v>2</v>
      </c>
    </row>
    <row r="74" spans="1:21" s="20" customFormat="1" ht="25.5" x14ac:dyDescent="0.2">
      <c r="A74" s="16">
        <v>65</v>
      </c>
      <c r="B74" s="162" t="str">
        <f t="shared" ref="B74:B109" si="13">IF(COUNTIF(J74:O74," ")=No_of_Columns," ",IF(COUNTIF(J74:O74,"ok")=No_of_Columns,"ok","Error"))</f>
        <v xml:space="preserve"> </v>
      </c>
      <c r="C74" s="34"/>
      <c r="D74" s="35"/>
      <c r="E74" s="35"/>
      <c r="F74" s="52"/>
      <c r="G74" s="35"/>
      <c r="H74" s="165"/>
      <c r="I74" s="17"/>
      <c r="J74" s="18" t="str">
        <f t="shared" ref="J74:J109" si="14">IF(COUNTA($C74:$H74)=0," ",IF(ISBLANK($C74),"Empty cell",IF(AND($C74&gt;=$R$14,$C74&lt;=$R$15),"ok","Entry should be a number between "&amp;$R$14&amp;" and "&amp;$R$15)))</f>
        <v xml:space="preserve"> </v>
      </c>
      <c r="K74" s="18" t="str">
        <f t="shared" si="6"/>
        <v xml:space="preserve"> </v>
      </c>
      <c r="L74" s="18" t="str">
        <f t="shared" ref="L74:L109" si="15">IF(COUNTA($C74:$H74)=0," ",IF(ISBLANK($E74),"Empty cell",IF($E74="Open","ok",IF($E74="Enclosed","ok","Entry should be 'Open' or 'Enclosed'"))))</f>
        <v xml:space="preserve"> </v>
      </c>
      <c r="M74" s="18" t="str">
        <f t="shared" ref="M74:M109" si="16">IF(COUNTA($C74:$H74)=0," ",IF(ISBLANK($F74),"Empty cell","ok"))</f>
        <v xml:space="preserve"> </v>
      </c>
      <c r="N74" s="18" t="str">
        <f t="shared" ref="N74:N109" si="17">IF(COUNTA($C74:$H74)=0," ",IF(ISBLANK($G74),"Empty cell",IF(ISNUMBER($G74),IF($G74&gt;=1,IF($G74&gt;100,"Entry should be a percentage less than or equal to 100","ok"),"Entry should be a percentage greater than 0"),"Entry should be a number")))</f>
        <v xml:space="preserve"> </v>
      </c>
      <c r="O74" s="18" t="str">
        <f t="shared" si="7"/>
        <v xml:space="preserve"> </v>
      </c>
      <c r="P74" s="19"/>
      <c r="Q74" s="19"/>
      <c r="U74" s="23" t="s">
        <v>2</v>
      </c>
    </row>
    <row r="75" spans="1:21" s="20" customFormat="1" ht="25.5" x14ac:dyDescent="0.2">
      <c r="A75" s="16">
        <v>66</v>
      </c>
      <c r="B75" s="162" t="str">
        <f t="shared" si="13"/>
        <v xml:space="preserve"> </v>
      </c>
      <c r="C75" s="34"/>
      <c r="D75" s="35"/>
      <c r="E75" s="35"/>
      <c r="F75" s="52"/>
      <c r="G75" s="35"/>
      <c r="H75" s="165"/>
      <c r="I75" s="17"/>
      <c r="J75" s="18" t="str">
        <f t="shared" si="14"/>
        <v xml:space="preserve"> </v>
      </c>
      <c r="K75" s="18" t="str">
        <f t="shared" ref="K75:K109" si="18">IF(COUNTA($C75:$H75)=0," ",IF(ISBLANK($D75),"Empty cell",IF($D75=2,"ok",IF($D75=4,"ok",IF($D75=6,"ok",IF($D75=8,"ok","No. of Poles should be 2. 4, 6, or 8"))))))</f>
        <v xml:space="preserve"> </v>
      </c>
      <c r="L75" s="18" t="str">
        <f t="shared" si="15"/>
        <v xml:space="preserve"> </v>
      </c>
      <c r="M75" s="18" t="str">
        <f t="shared" si="16"/>
        <v xml:space="preserve"> </v>
      </c>
      <c r="N75" s="18" t="str">
        <f t="shared" si="17"/>
        <v xml:space="preserve"> </v>
      </c>
      <c r="O75" s="18" t="str">
        <f t="shared" ref="O75:O109" si="19">IF(COUNTA($C75:$H75)=0," ",IF(ISBLANK($H75),"Empty cell",IF(OR($H75="yes",$H75="y",$H75="no",$H75="n"),"ok","Entry should be 'yes', 'y', 'no' or 'n'")))</f>
        <v xml:space="preserve"> </v>
      </c>
      <c r="P75" s="19"/>
      <c r="Q75" s="19"/>
      <c r="U75" s="23" t="s">
        <v>2</v>
      </c>
    </row>
    <row r="76" spans="1:21" s="20" customFormat="1" ht="25.5" x14ac:dyDescent="0.2">
      <c r="A76" s="16">
        <v>67</v>
      </c>
      <c r="B76" s="162" t="str">
        <f t="shared" si="13"/>
        <v xml:space="preserve"> </v>
      </c>
      <c r="C76" s="34"/>
      <c r="D76" s="35"/>
      <c r="E76" s="35"/>
      <c r="F76" s="52"/>
      <c r="G76" s="35"/>
      <c r="H76" s="165"/>
      <c r="I76" s="17"/>
      <c r="J76" s="18" t="str">
        <f t="shared" si="14"/>
        <v xml:space="preserve"> </v>
      </c>
      <c r="K76" s="18" t="str">
        <f t="shared" si="18"/>
        <v xml:space="preserve"> </v>
      </c>
      <c r="L76" s="18" t="str">
        <f t="shared" si="15"/>
        <v xml:space="preserve"> </v>
      </c>
      <c r="M76" s="18" t="str">
        <f t="shared" si="16"/>
        <v xml:space="preserve"> </v>
      </c>
      <c r="N76" s="18" t="str">
        <f t="shared" si="17"/>
        <v xml:space="preserve"> </v>
      </c>
      <c r="O76" s="18" t="str">
        <f t="shared" si="19"/>
        <v xml:space="preserve"> </v>
      </c>
      <c r="P76" s="19"/>
      <c r="Q76" s="19"/>
      <c r="U76" s="23" t="s">
        <v>2</v>
      </c>
    </row>
    <row r="77" spans="1:21" s="20" customFormat="1" ht="25.5" x14ac:dyDescent="0.2">
      <c r="A77" s="16">
        <v>68</v>
      </c>
      <c r="B77" s="162" t="str">
        <f t="shared" si="13"/>
        <v xml:space="preserve"> </v>
      </c>
      <c r="C77" s="34"/>
      <c r="D77" s="35"/>
      <c r="E77" s="35"/>
      <c r="F77" s="52"/>
      <c r="G77" s="35"/>
      <c r="H77" s="165"/>
      <c r="I77" s="17"/>
      <c r="J77" s="18" t="str">
        <f t="shared" si="14"/>
        <v xml:space="preserve"> </v>
      </c>
      <c r="K77" s="18" t="str">
        <f t="shared" si="18"/>
        <v xml:space="preserve"> </v>
      </c>
      <c r="L77" s="18" t="str">
        <f t="shared" si="15"/>
        <v xml:space="preserve"> </v>
      </c>
      <c r="M77" s="18" t="str">
        <f t="shared" si="16"/>
        <v xml:space="preserve"> </v>
      </c>
      <c r="N77" s="18" t="str">
        <f t="shared" si="17"/>
        <v xml:space="preserve"> </v>
      </c>
      <c r="O77" s="18" t="str">
        <f t="shared" si="19"/>
        <v xml:space="preserve"> </v>
      </c>
      <c r="P77" s="19"/>
      <c r="Q77" s="19"/>
      <c r="U77" s="23" t="s">
        <v>2</v>
      </c>
    </row>
    <row r="78" spans="1:21" s="20" customFormat="1" ht="25.5" x14ac:dyDescent="0.2">
      <c r="A78" s="16">
        <v>69</v>
      </c>
      <c r="B78" s="162" t="str">
        <f t="shared" si="13"/>
        <v xml:space="preserve"> </v>
      </c>
      <c r="C78" s="34"/>
      <c r="D78" s="35"/>
      <c r="E78" s="35"/>
      <c r="F78" s="52"/>
      <c r="G78" s="35"/>
      <c r="H78" s="165"/>
      <c r="I78" s="17"/>
      <c r="J78" s="18" t="str">
        <f t="shared" si="14"/>
        <v xml:space="preserve"> </v>
      </c>
      <c r="K78" s="18" t="str">
        <f t="shared" si="18"/>
        <v xml:space="preserve"> </v>
      </c>
      <c r="L78" s="18" t="str">
        <f t="shared" si="15"/>
        <v xml:space="preserve"> </v>
      </c>
      <c r="M78" s="18" t="str">
        <f t="shared" si="16"/>
        <v xml:space="preserve"> </v>
      </c>
      <c r="N78" s="18" t="str">
        <f t="shared" si="17"/>
        <v xml:space="preserve"> </v>
      </c>
      <c r="O78" s="18" t="str">
        <f t="shared" si="19"/>
        <v xml:space="preserve"> </v>
      </c>
      <c r="P78" s="19"/>
      <c r="Q78" s="19"/>
      <c r="U78" s="23" t="s">
        <v>2</v>
      </c>
    </row>
    <row r="79" spans="1:21" s="20" customFormat="1" ht="25.5" x14ac:dyDescent="0.2">
      <c r="A79" s="16">
        <v>70</v>
      </c>
      <c r="B79" s="162" t="str">
        <f t="shared" si="13"/>
        <v xml:space="preserve"> </v>
      </c>
      <c r="C79" s="34"/>
      <c r="D79" s="35"/>
      <c r="E79" s="35"/>
      <c r="F79" s="52"/>
      <c r="G79" s="35"/>
      <c r="H79" s="165"/>
      <c r="I79" s="17"/>
      <c r="J79" s="18" t="str">
        <f t="shared" si="14"/>
        <v xml:space="preserve"> </v>
      </c>
      <c r="K79" s="18" t="str">
        <f t="shared" si="18"/>
        <v xml:space="preserve"> </v>
      </c>
      <c r="L79" s="18" t="str">
        <f t="shared" si="15"/>
        <v xml:space="preserve"> </v>
      </c>
      <c r="M79" s="18" t="str">
        <f t="shared" si="16"/>
        <v xml:space="preserve"> </v>
      </c>
      <c r="N79" s="18" t="str">
        <f t="shared" si="17"/>
        <v xml:space="preserve"> </v>
      </c>
      <c r="O79" s="18" t="str">
        <f t="shared" si="19"/>
        <v xml:space="preserve"> </v>
      </c>
      <c r="P79" s="19"/>
      <c r="Q79" s="19"/>
      <c r="U79" s="23" t="s">
        <v>2</v>
      </c>
    </row>
    <row r="80" spans="1:21" s="20" customFormat="1" ht="25.5" x14ac:dyDescent="0.2">
      <c r="A80" s="16">
        <v>71</v>
      </c>
      <c r="B80" s="162" t="str">
        <f t="shared" si="13"/>
        <v xml:space="preserve"> </v>
      </c>
      <c r="C80" s="34"/>
      <c r="D80" s="35"/>
      <c r="E80" s="35"/>
      <c r="F80" s="52"/>
      <c r="G80" s="35"/>
      <c r="H80" s="165"/>
      <c r="I80" s="17"/>
      <c r="J80" s="18" t="str">
        <f t="shared" si="14"/>
        <v xml:space="preserve"> </v>
      </c>
      <c r="K80" s="18" t="str">
        <f t="shared" si="18"/>
        <v xml:space="preserve"> </v>
      </c>
      <c r="L80" s="18" t="str">
        <f t="shared" si="15"/>
        <v xml:space="preserve"> </v>
      </c>
      <c r="M80" s="18" t="str">
        <f t="shared" si="16"/>
        <v xml:space="preserve"> </v>
      </c>
      <c r="N80" s="18" t="str">
        <f t="shared" si="17"/>
        <v xml:space="preserve"> </v>
      </c>
      <c r="O80" s="18" t="str">
        <f t="shared" si="19"/>
        <v xml:space="preserve"> </v>
      </c>
      <c r="P80" s="19"/>
      <c r="Q80" s="19"/>
      <c r="U80" s="23" t="s">
        <v>2</v>
      </c>
    </row>
    <row r="81" spans="1:21" s="20" customFormat="1" ht="25.5" x14ac:dyDescent="0.2">
      <c r="A81" s="16">
        <v>72</v>
      </c>
      <c r="B81" s="162" t="str">
        <f t="shared" si="13"/>
        <v xml:space="preserve"> </v>
      </c>
      <c r="C81" s="34"/>
      <c r="D81" s="35"/>
      <c r="E81" s="35"/>
      <c r="F81" s="52"/>
      <c r="G81" s="35"/>
      <c r="H81" s="165"/>
      <c r="I81" s="17"/>
      <c r="J81" s="18" t="str">
        <f t="shared" si="14"/>
        <v xml:space="preserve"> </v>
      </c>
      <c r="K81" s="18" t="str">
        <f t="shared" si="18"/>
        <v xml:space="preserve"> </v>
      </c>
      <c r="L81" s="18" t="str">
        <f t="shared" si="15"/>
        <v xml:space="preserve"> </v>
      </c>
      <c r="M81" s="18" t="str">
        <f t="shared" si="16"/>
        <v xml:space="preserve"> </v>
      </c>
      <c r="N81" s="18" t="str">
        <f t="shared" si="17"/>
        <v xml:space="preserve"> </v>
      </c>
      <c r="O81" s="18" t="str">
        <f t="shared" si="19"/>
        <v xml:space="preserve"> </v>
      </c>
      <c r="P81" s="19"/>
      <c r="Q81" s="19"/>
      <c r="U81" s="23" t="s">
        <v>2</v>
      </c>
    </row>
    <row r="82" spans="1:21" s="20" customFormat="1" ht="25.5" x14ac:dyDescent="0.2">
      <c r="A82" s="16">
        <v>73</v>
      </c>
      <c r="B82" s="162" t="str">
        <f t="shared" si="13"/>
        <v xml:space="preserve"> </v>
      </c>
      <c r="C82" s="34"/>
      <c r="D82" s="35"/>
      <c r="E82" s="35"/>
      <c r="F82" s="52"/>
      <c r="G82" s="35"/>
      <c r="H82" s="165"/>
      <c r="I82" s="17"/>
      <c r="J82" s="18" t="str">
        <f t="shared" si="14"/>
        <v xml:space="preserve"> </v>
      </c>
      <c r="K82" s="18" t="str">
        <f t="shared" si="18"/>
        <v xml:space="preserve"> </v>
      </c>
      <c r="L82" s="18" t="str">
        <f t="shared" si="15"/>
        <v xml:space="preserve"> </v>
      </c>
      <c r="M82" s="18" t="str">
        <f t="shared" si="16"/>
        <v xml:space="preserve"> </v>
      </c>
      <c r="N82" s="18" t="str">
        <f t="shared" si="17"/>
        <v xml:space="preserve"> </v>
      </c>
      <c r="O82" s="18" t="str">
        <f t="shared" si="19"/>
        <v xml:space="preserve"> </v>
      </c>
      <c r="P82" s="19"/>
      <c r="Q82" s="19"/>
      <c r="U82" s="23" t="s">
        <v>2</v>
      </c>
    </row>
    <row r="83" spans="1:21" s="20" customFormat="1" ht="25.5" x14ac:dyDescent="0.2">
      <c r="A83" s="16">
        <v>74</v>
      </c>
      <c r="B83" s="162" t="str">
        <f t="shared" si="13"/>
        <v xml:space="preserve"> </v>
      </c>
      <c r="C83" s="34"/>
      <c r="D83" s="35"/>
      <c r="E83" s="35"/>
      <c r="F83" s="52"/>
      <c r="G83" s="35"/>
      <c r="H83" s="165"/>
      <c r="I83" s="17"/>
      <c r="J83" s="18" t="str">
        <f t="shared" si="14"/>
        <v xml:space="preserve"> </v>
      </c>
      <c r="K83" s="18" t="str">
        <f t="shared" si="18"/>
        <v xml:space="preserve"> </v>
      </c>
      <c r="L83" s="18" t="str">
        <f t="shared" si="15"/>
        <v xml:space="preserve"> </v>
      </c>
      <c r="M83" s="18" t="str">
        <f t="shared" si="16"/>
        <v xml:space="preserve"> </v>
      </c>
      <c r="N83" s="18" t="str">
        <f t="shared" si="17"/>
        <v xml:space="preserve"> </v>
      </c>
      <c r="O83" s="18" t="str">
        <f t="shared" si="19"/>
        <v xml:space="preserve"> </v>
      </c>
      <c r="P83" s="19"/>
      <c r="Q83" s="19"/>
      <c r="U83" s="23" t="s">
        <v>2</v>
      </c>
    </row>
    <row r="84" spans="1:21" s="20" customFormat="1" ht="25.5" x14ac:dyDescent="0.2">
      <c r="A84" s="16">
        <v>75</v>
      </c>
      <c r="B84" s="162" t="str">
        <f t="shared" si="13"/>
        <v xml:space="preserve"> </v>
      </c>
      <c r="C84" s="34"/>
      <c r="D84" s="35"/>
      <c r="E84" s="35"/>
      <c r="F84" s="52"/>
      <c r="G84" s="35"/>
      <c r="H84" s="165"/>
      <c r="I84" s="17"/>
      <c r="J84" s="18" t="str">
        <f t="shared" si="14"/>
        <v xml:space="preserve"> </v>
      </c>
      <c r="K84" s="18" t="str">
        <f t="shared" si="18"/>
        <v xml:space="preserve"> </v>
      </c>
      <c r="L84" s="18" t="str">
        <f t="shared" si="15"/>
        <v xml:space="preserve"> </v>
      </c>
      <c r="M84" s="18" t="str">
        <f t="shared" si="16"/>
        <v xml:space="preserve"> </v>
      </c>
      <c r="N84" s="18" t="str">
        <f t="shared" si="17"/>
        <v xml:space="preserve"> </v>
      </c>
      <c r="O84" s="18" t="str">
        <f t="shared" si="19"/>
        <v xml:space="preserve"> </v>
      </c>
      <c r="P84" s="19"/>
      <c r="Q84" s="19"/>
      <c r="U84" s="23" t="s">
        <v>2</v>
      </c>
    </row>
    <row r="85" spans="1:21" s="20" customFormat="1" ht="25.5" x14ac:dyDescent="0.2">
      <c r="A85" s="16">
        <v>76</v>
      </c>
      <c r="B85" s="162" t="str">
        <f t="shared" si="13"/>
        <v xml:space="preserve"> </v>
      </c>
      <c r="C85" s="34"/>
      <c r="D85" s="35"/>
      <c r="E85" s="35"/>
      <c r="F85" s="52"/>
      <c r="G85" s="35"/>
      <c r="H85" s="165"/>
      <c r="I85" s="17"/>
      <c r="J85" s="18" t="str">
        <f t="shared" si="14"/>
        <v xml:space="preserve"> </v>
      </c>
      <c r="K85" s="18" t="str">
        <f t="shared" si="18"/>
        <v xml:space="preserve"> </v>
      </c>
      <c r="L85" s="18" t="str">
        <f t="shared" si="15"/>
        <v xml:space="preserve"> </v>
      </c>
      <c r="M85" s="18" t="str">
        <f t="shared" si="16"/>
        <v xml:space="preserve"> </v>
      </c>
      <c r="N85" s="18" t="str">
        <f t="shared" si="17"/>
        <v xml:space="preserve"> </v>
      </c>
      <c r="O85" s="18" t="str">
        <f t="shared" si="19"/>
        <v xml:space="preserve"> </v>
      </c>
      <c r="P85" s="19"/>
      <c r="Q85" s="19"/>
      <c r="U85" s="23" t="s">
        <v>2</v>
      </c>
    </row>
    <row r="86" spans="1:21" s="20" customFormat="1" ht="25.5" x14ac:dyDescent="0.2">
      <c r="A86" s="16">
        <v>77</v>
      </c>
      <c r="B86" s="162" t="str">
        <f t="shared" si="13"/>
        <v xml:space="preserve"> </v>
      </c>
      <c r="C86" s="34"/>
      <c r="D86" s="35"/>
      <c r="E86" s="35"/>
      <c r="F86" s="52"/>
      <c r="G86" s="35"/>
      <c r="H86" s="165"/>
      <c r="I86" s="17"/>
      <c r="J86" s="18" t="str">
        <f t="shared" si="14"/>
        <v xml:space="preserve"> </v>
      </c>
      <c r="K86" s="18" t="str">
        <f t="shared" si="18"/>
        <v xml:space="preserve"> </v>
      </c>
      <c r="L86" s="18" t="str">
        <f t="shared" si="15"/>
        <v xml:space="preserve"> </v>
      </c>
      <c r="M86" s="18" t="str">
        <f t="shared" si="16"/>
        <v xml:space="preserve"> </v>
      </c>
      <c r="N86" s="18" t="str">
        <f t="shared" si="17"/>
        <v xml:space="preserve"> </v>
      </c>
      <c r="O86" s="18" t="str">
        <f t="shared" si="19"/>
        <v xml:space="preserve"> </v>
      </c>
      <c r="P86" s="19"/>
      <c r="Q86" s="19"/>
      <c r="U86" s="23" t="s">
        <v>2</v>
      </c>
    </row>
    <row r="87" spans="1:21" s="20" customFormat="1" ht="25.5" x14ac:dyDescent="0.2">
      <c r="A87" s="16">
        <v>78</v>
      </c>
      <c r="B87" s="162" t="str">
        <f t="shared" si="13"/>
        <v xml:space="preserve"> </v>
      </c>
      <c r="C87" s="34"/>
      <c r="D87" s="35"/>
      <c r="E87" s="35"/>
      <c r="F87" s="52"/>
      <c r="G87" s="35"/>
      <c r="H87" s="165"/>
      <c r="I87" s="17"/>
      <c r="J87" s="18" t="str">
        <f t="shared" si="14"/>
        <v xml:space="preserve"> </v>
      </c>
      <c r="K87" s="18" t="str">
        <f t="shared" si="18"/>
        <v xml:space="preserve"> </v>
      </c>
      <c r="L87" s="18" t="str">
        <f t="shared" si="15"/>
        <v xml:space="preserve"> </v>
      </c>
      <c r="M87" s="18" t="str">
        <f t="shared" si="16"/>
        <v xml:space="preserve"> </v>
      </c>
      <c r="N87" s="18" t="str">
        <f t="shared" si="17"/>
        <v xml:space="preserve"> </v>
      </c>
      <c r="O87" s="18" t="str">
        <f t="shared" si="19"/>
        <v xml:space="preserve"> </v>
      </c>
      <c r="P87" s="19"/>
      <c r="Q87" s="19"/>
      <c r="U87" s="23" t="s">
        <v>2</v>
      </c>
    </row>
    <row r="88" spans="1:21" s="20" customFormat="1" ht="25.5" x14ac:dyDescent="0.2">
      <c r="A88" s="16">
        <v>79</v>
      </c>
      <c r="B88" s="162" t="str">
        <f t="shared" si="13"/>
        <v xml:space="preserve"> </v>
      </c>
      <c r="C88" s="34"/>
      <c r="D88" s="35"/>
      <c r="E88" s="35"/>
      <c r="F88" s="52"/>
      <c r="G88" s="35"/>
      <c r="H88" s="165"/>
      <c r="I88" s="17"/>
      <c r="J88" s="18" t="str">
        <f t="shared" si="14"/>
        <v xml:space="preserve"> </v>
      </c>
      <c r="K88" s="18" t="str">
        <f t="shared" si="18"/>
        <v xml:space="preserve"> </v>
      </c>
      <c r="L88" s="18" t="str">
        <f t="shared" si="15"/>
        <v xml:space="preserve"> </v>
      </c>
      <c r="M88" s="18" t="str">
        <f t="shared" si="16"/>
        <v xml:space="preserve"> </v>
      </c>
      <c r="N88" s="18" t="str">
        <f t="shared" si="17"/>
        <v xml:space="preserve"> </v>
      </c>
      <c r="O88" s="18" t="str">
        <f t="shared" si="19"/>
        <v xml:space="preserve"> </v>
      </c>
      <c r="P88" s="19"/>
      <c r="Q88" s="19"/>
      <c r="U88" s="23" t="s">
        <v>2</v>
      </c>
    </row>
    <row r="89" spans="1:21" s="20" customFormat="1" ht="25.5" x14ac:dyDescent="0.2">
      <c r="A89" s="16">
        <v>80</v>
      </c>
      <c r="B89" s="162" t="str">
        <f t="shared" si="13"/>
        <v xml:space="preserve"> </v>
      </c>
      <c r="C89" s="34"/>
      <c r="D89" s="35"/>
      <c r="E89" s="35"/>
      <c r="F89" s="52"/>
      <c r="G89" s="35"/>
      <c r="H89" s="165"/>
      <c r="I89" s="17"/>
      <c r="J89" s="18" t="str">
        <f t="shared" si="14"/>
        <v xml:space="preserve"> </v>
      </c>
      <c r="K89" s="18" t="str">
        <f t="shared" si="18"/>
        <v xml:space="preserve"> </v>
      </c>
      <c r="L89" s="18" t="str">
        <f t="shared" si="15"/>
        <v xml:space="preserve"> </v>
      </c>
      <c r="M89" s="18" t="str">
        <f t="shared" si="16"/>
        <v xml:space="preserve"> </v>
      </c>
      <c r="N89" s="18" t="str">
        <f t="shared" si="17"/>
        <v xml:space="preserve"> </v>
      </c>
      <c r="O89" s="18" t="str">
        <f t="shared" si="19"/>
        <v xml:space="preserve"> </v>
      </c>
      <c r="P89" s="19"/>
      <c r="Q89" s="19"/>
      <c r="U89" s="23" t="s">
        <v>2</v>
      </c>
    </row>
    <row r="90" spans="1:21" s="20" customFormat="1" ht="25.5" x14ac:dyDescent="0.2">
      <c r="A90" s="16">
        <v>81</v>
      </c>
      <c r="B90" s="162" t="str">
        <f t="shared" si="13"/>
        <v xml:space="preserve"> </v>
      </c>
      <c r="C90" s="34"/>
      <c r="D90" s="35"/>
      <c r="E90" s="35"/>
      <c r="F90" s="52"/>
      <c r="G90" s="35"/>
      <c r="H90" s="165"/>
      <c r="I90" s="17"/>
      <c r="J90" s="18" t="str">
        <f t="shared" si="14"/>
        <v xml:space="preserve"> </v>
      </c>
      <c r="K90" s="18" t="str">
        <f t="shared" si="18"/>
        <v xml:space="preserve"> </v>
      </c>
      <c r="L90" s="18" t="str">
        <f t="shared" si="15"/>
        <v xml:space="preserve"> </v>
      </c>
      <c r="M90" s="18" t="str">
        <f t="shared" si="16"/>
        <v xml:space="preserve"> </v>
      </c>
      <c r="N90" s="18" t="str">
        <f t="shared" si="17"/>
        <v xml:space="preserve"> </v>
      </c>
      <c r="O90" s="18" t="str">
        <f t="shared" si="19"/>
        <v xml:space="preserve"> </v>
      </c>
      <c r="P90" s="19"/>
      <c r="Q90" s="19"/>
      <c r="U90" s="23" t="s">
        <v>2</v>
      </c>
    </row>
    <row r="91" spans="1:21" s="20" customFormat="1" ht="25.5" x14ac:dyDescent="0.2">
      <c r="A91" s="16">
        <v>82</v>
      </c>
      <c r="B91" s="162" t="str">
        <f t="shared" si="13"/>
        <v xml:space="preserve"> </v>
      </c>
      <c r="C91" s="34"/>
      <c r="D91" s="35"/>
      <c r="E91" s="35"/>
      <c r="F91" s="52"/>
      <c r="G91" s="35"/>
      <c r="H91" s="165"/>
      <c r="I91" s="17"/>
      <c r="J91" s="18" t="str">
        <f t="shared" si="14"/>
        <v xml:space="preserve"> </v>
      </c>
      <c r="K91" s="18" t="str">
        <f t="shared" si="18"/>
        <v xml:space="preserve"> </v>
      </c>
      <c r="L91" s="18" t="str">
        <f t="shared" si="15"/>
        <v xml:space="preserve"> </v>
      </c>
      <c r="M91" s="18" t="str">
        <f t="shared" si="16"/>
        <v xml:space="preserve"> </v>
      </c>
      <c r="N91" s="18" t="str">
        <f t="shared" si="17"/>
        <v xml:space="preserve"> </v>
      </c>
      <c r="O91" s="18" t="str">
        <f t="shared" si="19"/>
        <v xml:space="preserve"> </v>
      </c>
      <c r="P91" s="19"/>
      <c r="Q91" s="19"/>
      <c r="U91" s="23" t="s">
        <v>2</v>
      </c>
    </row>
    <row r="92" spans="1:21" s="20" customFormat="1" ht="25.5" x14ac:dyDescent="0.2">
      <c r="A92" s="16">
        <v>83</v>
      </c>
      <c r="B92" s="162" t="str">
        <f t="shared" si="13"/>
        <v xml:space="preserve"> </v>
      </c>
      <c r="C92" s="34"/>
      <c r="D92" s="35"/>
      <c r="E92" s="35"/>
      <c r="F92" s="52"/>
      <c r="G92" s="35"/>
      <c r="H92" s="165"/>
      <c r="I92" s="17"/>
      <c r="J92" s="18" t="str">
        <f t="shared" si="14"/>
        <v xml:space="preserve"> </v>
      </c>
      <c r="K92" s="18" t="str">
        <f t="shared" si="18"/>
        <v xml:space="preserve"> </v>
      </c>
      <c r="L92" s="18" t="str">
        <f t="shared" si="15"/>
        <v xml:space="preserve"> </v>
      </c>
      <c r="M92" s="18" t="str">
        <f t="shared" si="16"/>
        <v xml:space="preserve"> </v>
      </c>
      <c r="N92" s="18" t="str">
        <f t="shared" si="17"/>
        <v xml:space="preserve"> </v>
      </c>
      <c r="O92" s="18" t="str">
        <f t="shared" si="19"/>
        <v xml:space="preserve"> </v>
      </c>
      <c r="P92" s="19"/>
      <c r="Q92" s="19"/>
      <c r="U92" s="23" t="s">
        <v>2</v>
      </c>
    </row>
    <row r="93" spans="1:21" s="20" customFormat="1" ht="25.5" x14ac:dyDescent="0.2">
      <c r="A93" s="16">
        <v>84</v>
      </c>
      <c r="B93" s="162" t="str">
        <f t="shared" si="13"/>
        <v xml:space="preserve"> </v>
      </c>
      <c r="C93" s="34"/>
      <c r="D93" s="35"/>
      <c r="E93" s="35"/>
      <c r="F93" s="52"/>
      <c r="G93" s="35"/>
      <c r="H93" s="165"/>
      <c r="I93" s="17"/>
      <c r="J93" s="18" t="str">
        <f t="shared" si="14"/>
        <v xml:space="preserve"> </v>
      </c>
      <c r="K93" s="18" t="str">
        <f t="shared" si="18"/>
        <v xml:space="preserve"> </v>
      </c>
      <c r="L93" s="18" t="str">
        <f t="shared" si="15"/>
        <v xml:space="preserve"> </v>
      </c>
      <c r="M93" s="18" t="str">
        <f t="shared" si="16"/>
        <v xml:space="preserve"> </v>
      </c>
      <c r="N93" s="18" t="str">
        <f t="shared" si="17"/>
        <v xml:space="preserve"> </v>
      </c>
      <c r="O93" s="18" t="str">
        <f t="shared" si="19"/>
        <v xml:space="preserve"> </v>
      </c>
      <c r="P93" s="19"/>
      <c r="Q93" s="19"/>
      <c r="U93" s="23" t="s">
        <v>2</v>
      </c>
    </row>
    <row r="94" spans="1:21" s="20" customFormat="1" ht="25.5" x14ac:dyDescent="0.2">
      <c r="A94" s="16">
        <v>85</v>
      </c>
      <c r="B94" s="162" t="str">
        <f t="shared" si="13"/>
        <v xml:space="preserve"> </v>
      </c>
      <c r="C94" s="34"/>
      <c r="D94" s="35"/>
      <c r="E94" s="35"/>
      <c r="F94" s="52"/>
      <c r="G94" s="35"/>
      <c r="H94" s="165"/>
      <c r="I94" s="17"/>
      <c r="J94" s="18" t="str">
        <f t="shared" si="14"/>
        <v xml:space="preserve"> </v>
      </c>
      <c r="K94" s="18" t="str">
        <f t="shared" si="18"/>
        <v xml:space="preserve"> </v>
      </c>
      <c r="L94" s="18" t="str">
        <f t="shared" si="15"/>
        <v xml:space="preserve"> </v>
      </c>
      <c r="M94" s="18" t="str">
        <f t="shared" si="16"/>
        <v xml:space="preserve"> </v>
      </c>
      <c r="N94" s="18" t="str">
        <f t="shared" si="17"/>
        <v xml:space="preserve"> </v>
      </c>
      <c r="O94" s="18" t="str">
        <f t="shared" si="19"/>
        <v xml:space="preserve"> </v>
      </c>
      <c r="P94" s="19"/>
      <c r="Q94" s="19"/>
      <c r="U94" s="23" t="s">
        <v>2</v>
      </c>
    </row>
    <row r="95" spans="1:21" s="20" customFormat="1" ht="25.5" x14ac:dyDescent="0.2">
      <c r="A95" s="16">
        <v>86</v>
      </c>
      <c r="B95" s="162" t="str">
        <f t="shared" si="13"/>
        <v xml:space="preserve"> </v>
      </c>
      <c r="C95" s="34"/>
      <c r="D95" s="35"/>
      <c r="E95" s="35"/>
      <c r="F95" s="52"/>
      <c r="G95" s="35"/>
      <c r="H95" s="165"/>
      <c r="I95" s="17"/>
      <c r="J95" s="18" t="str">
        <f t="shared" si="14"/>
        <v xml:space="preserve"> </v>
      </c>
      <c r="K95" s="18" t="str">
        <f t="shared" si="18"/>
        <v xml:space="preserve"> </v>
      </c>
      <c r="L95" s="18" t="str">
        <f t="shared" si="15"/>
        <v xml:space="preserve"> </v>
      </c>
      <c r="M95" s="18" t="str">
        <f t="shared" si="16"/>
        <v xml:space="preserve"> </v>
      </c>
      <c r="N95" s="18" t="str">
        <f t="shared" si="17"/>
        <v xml:space="preserve"> </v>
      </c>
      <c r="O95" s="18" t="str">
        <f t="shared" si="19"/>
        <v xml:space="preserve"> </v>
      </c>
      <c r="P95" s="19"/>
      <c r="Q95" s="19"/>
      <c r="U95" s="23" t="s">
        <v>2</v>
      </c>
    </row>
    <row r="96" spans="1:21" s="20" customFormat="1" ht="25.5" x14ac:dyDescent="0.2">
      <c r="A96" s="16">
        <v>87</v>
      </c>
      <c r="B96" s="162" t="str">
        <f t="shared" si="13"/>
        <v xml:space="preserve"> </v>
      </c>
      <c r="C96" s="34"/>
      <c r="D96" s="35"/>
      <c r="E96" s="35"/>
      <c r="F96" s="52"/>
      <c r="G96" s="35"/>
      <c r="H96" s="165"/>
      <c r="I96" s="17"/>
      <c r="J96" s="18" t="str">
        <f t="shared" si="14"/>
        <v xml:space="preserve"> </v>
      </c>
      <c r="K96" s="18" t="str">
        <f t="shared" si="18"/>
        <v xml:space="preserve"> </v>
      </c>
      <c r="L96" s="18" t="str">
        <f t="shared" si="15"/>
        <v xml:space="preserve"> </v>
      </c>
      <c r="M96" s="18" t="str">
        <f t="shared" si="16"/>
        <v xml:space="preserve"> </v>
      </c>
      <c r="N96" s="18" t="str">
        <f t="shared" si="17"/>
        <v xml:space="preserve"> </v>
      </c>
      <c r="O96" s="18" t="str">
        <f t="shared" si="19"/>
        <v xml:space="preserve"> </v>
      </c>
      <c r="P96" s="19"/>
      <c r="Q96" s="19"/>
      <c r="U96" s="23" t="s">
        <v>2</v>
      </c>
    </row>
    <row r="97" spans="1:21" s="20" customFormat="1" ht="25.5" x14ac:dyDescent="0.2">
      <c r="A97" s="16">
        <v>88</v>
      </c>
      <c r="B97" s="162" t="str">
        <f t="shared" si="13"/>
        <v xml:space="preserve"> </v>
      </c>
      <c r="C97" s="34"/>
      <c r="D97" s="35"/>
      <c r="E97" s="35"/>
      <c r="F97" s="52"/>
      <c r="G97" s="35"/>
      <c r="H97" s="165"/>
      <c r="I97" s="17"/>
      <c r="J97" s="18" t="str">
        <f t="shared" si="14"/>
        <v xml:space="preserve"> </v>
      </c>
      <c r="K97" s="18" t="str">
        <f t="shared" si="18"/>
        <v xml:space="preserve"> </v>
      </c>
      <c r="L97" s="18" t="str">
        <f t="shared" si="15"/>
        <v xml:space="preserve"> </v>
      </c>
      <c r="M97" s="18" t="str">
        <f t="shared" si="16"/>
        <v xml:space="preserve"> </v>
      </c>
      <c r="N97" s="18" t="str">
        <f t="shared" si="17"/>
        <v xml:space="preserve"> </v>
      </c>
      <c r="O97" s="18" t="str">
        <f t="shared" si="19"/>
        <v xml:space="preserve"> </v>
      </c>
      <c r="P97" s="19"/>
      <c r="Q97" s="19"/>
      <c r="U97" s="23" t="s">
        <v>2</v>
      </c>
    </row>
    <row r="98" spans="1:21" s="20" customFormat="1" ht="25.5" x14ac:dyDescent="0.2">
      <c r="A98" s="16">
        <v>89</v>
      </c>
      <c r="B98" s="162" t="str">
        <f t="shared" si="13"/>
        <v xml:space="preserve"> </v>
      </c>
      <c r="C98" s="34"/>
      <c r="D98" s="35"/>
      <c r="E98" s="35"/>
      <c r="F98" s="52"/>
      <c r="G98" s="35"/>
      <c r="H98" s="165"/>
      <c r="I98" s="17"/>
      <c r="J98" s="18" t="str">
        <f t="shared" si="14"/>
        <v xml:space="preserve"> </v>
      </c>
      <c r="K98" s="18" t="str">
        <f t="shared" si="18"/>
        <v xml:space="preserve"> </v>
      </c>
      <c r="L98" s="18" t="str">
        <f t="shared" si="15"/>
        <v xml:space="preserve"> </v>
      </c>
      <c r="M98" s="18" t="str">
        <f t="shared" si="16"/>
        <v xml:space="preserve"> </v>
      </c>
      <c r="N98" s="18" t="str">
        <f t="shared" si="17"/>
        <v xml:space="preserve"> </v>
      </c>
      <c r="O98" s="18" t="str">
        <f t="shared" si="19"/>
        <v xml:space="preserve"> </v>
      </c>
      <c r="P98" s="19"/>
      <c r="Q98" s="19"/>
      <c r="U98" s="23" t="s">
        <v>2</v>
      </c>
    </row>
    <row r="99" spans="1:21" s="20" customFormat="1" ht="25.5" x14ac:dyDescent="0.2">
      <c r="A99" s="16">
        <v>90</v>
      </c>
      <c r="B99" s="162" t="str">
        <f t="shared" si="13"/>
        <v xml:space="preserve"> </v>
      </c>
      <c r="C99" s="34"/>
      <c r="D99" s="35"/>
      <c r="E99" s="35"/>
      <c r="F99" s="52"/>
      <c r="G99" s="35"/>
      <c r="H99" s="165"/>
      <c r="I99" s="17"/>
      <c r="J99" s="18" t="str">
        <f t="shared" si="14"/>
        <v xml:space="preserve"> </v>
      </c>
      <c r="K99" s="18" t="str">
        <f t="shared" si="18"/>
        <v xml:space="preserve"> </v>
      </c>
      <c r="L99" s="18" t="str">
        <f t="shared" si="15"/>
        <v xml:space="preserve"> </v>
      </c>
      <c r="M99" s="18" t="str">
        <f t="shared" si="16"/>
        <v xml:space="preserve"> </v>
      </c>
      <c r="N99" s="18" t="str">
        <f t="shared" si="17"/>
        <v xml:space="preserve"> </v>
      </c>
      <c r="O99" s="18" t="str">
        <f t="shared" si="19"/>
        <v xml:space="preserve"> </v>
      </c>
      <c r="P99" s="19"/>
      <c r="Q99" s="19"/>
      <c r="U99" s="23" t="s">
        <v>2</v>
      </c>
    </row>
    <row r="100" spans="1:21" s="20" customFormat="1" ht="25.5" x14ac:dyDescent="0.2">
      <c r="A100" s="16">
        <v>91</v>
      </c>
      <c r="B100" s="162" t="str">
        <f t="shared" si="13"/>
        <v xml:space="preserve"> </v>
      </c>
      <c r="C100" s="34"/>
      <c r="D100" s="35"/>
      <c r="E100" s="35"/>
      <c r="F100" s="52"/>
      <c r="G100" s="35"/>
      <c r="H100" s="165"/>
      <c r="I100" s="17"/>
      <c r="J100" s="18" t="str">
        <f t="shared" si="14"/>
        <v xml:space="preserve"> </v>
      </c>
      <c r="K100" s="18" t="str">
        <f t="shared" si="18"/>
        <v xml:space="preserve"> </v>
      </c>
      <c r="L100" s="18" t="str">
        <f t="shared" si="15"/>
        <v xml:space="preserve"> </v>
      </c>
      <c r="M100" s="18" t="str">
        <f t="shared" si="16"/>
        <v xml:space="preserve"> </v>
      </c>
      <c r="N100" s="18" t="str">
        <f t="shared" si="17"/>
        <v xml:space="preserve"> </v>
      </c>
      <c r="O100" s="18" t="str">
        <f t="shared" si="19"/>
        <v xml:space="preserve"> </v>
      </c>
      <c r="P100" s="19"/>
      <c r="Q100" s="19"/>
      <c r="U100" s="23" t="s">
        <v>2</v>
      </c>
    </row>
    <row r="101" spans="1:21" s="20" customFormat="1" ht="25.5" x14ac:dyDescent="0.2">
      <c r="A101" s="16">
        <v>92</v>
      </c>
      <c r="B101" s="162" t="str">
        <f t="shared" si="13"/>
        <v xml:space="preserve"> </v>
      </c>
      <c r="C101" s="34"/>
      <c r="D101" s="35"/>
      <c r="E101" s="35"/>
      <c r="F101" s="52"/>
      <c r="G101" s="35"/>
      <c r="H101" s="165"/>
      <c r="I101" s="17"/>
      <c r="J101" s="18" t="str">
        <f t="shared" si="14"/>
        <v xml:space="preserve"> </v>
      </c>
      <c r="K101" s="18" t="str">
        <f t="shared" si="18"/>
        <v xml:space="preserve"> </v>
      </c>
      <c r="L101" s="18" t="str">
        <f t="shared" si="15"/>
        <v xml:space="preserve"> </v>
      </c>
      <c r="M101" s="18" t="str">
        <f t="shared" si="16"/>
        <v xml:space="preserve"> </v>
      </c>
      <c r="N101" s="18" t="str">
        <f t="shared" si="17"/>
        <v xml:space="preserve"> </v>
      </c>
      <c r="O101" s="18" t="str">
        <f t="shared" si="19"/>
        <v xml:space="preserve"> </v>
      </c>
      <c r="P101" s="19"/>
      <c r="Q101" s="19"/>
      <c r="U101" s="23" t="s">
        <v>2</v>
      </c>
    </row>
    <row r="102" spans="1:21" s="20" customFormat="1" ht="25.5" x14ac:dyDescent="0.2">
      <c r="A102" s="16">
        <v>93</v>
      </c>
      <c r="B102" s="162" t="str">
        <f t="shared" si="13"/>
        <v xml:space="preserve"> </v>
      </c>
      <c r="C102" s="34"/>
      <c r="D102" s="35"/>
      <c r="E102" s="35"/>
      <c r="F102" s="52"/>
      <c r="G102" s="35"/>
      <c r="H102" s="165"/>
      <c r="I102" s="17"/>
      <c r="J102" s="18" t="str">
        <f t="shared" si="14"/>
        <v xml:space="preserve"> </v>
      </c>
      <c r="K102" s="18" t="str">
        <f t="shared" si="18"/>
        <v xml:space="preserve"> </v>
      </c>
      <c r="L102" s="18" t="str">
        <f t="shared" si="15"/>
        <v xml:space="preserve"> </v>
      </c>
      <c r="M102" s="18" t="str">
        <f t="shared" si="16"/>
        <v xml:space="preserve"> </v>
      </c>
      <c r="N102" s="18" t="str">
        <f t="shared" si="17"/>
        <v xml:space="preserve"> </v>
      </c>
      <c r="O102" s="18" t="str">
        <f t="shared" si="19"/>
        <v xml:space="preserve"> </v>
      </c>
      <c r="P102" s="19"/>
      <c r="Q102" s="19"/>
      <c r="U102" s="23" t="s">
        <v>2</v>
      </c>
    </row>
    <row r="103" spans="1:21" s="20" customFormat="1" ht="25.5" x14ac:dyDescent="0.2">
      <c r="A103" s="16">
        <v>94</v>
      </c>
      <c r="B103" s="162" t="str">
        <f t="shared" si="13"/>
        <v xml:space="preserve"> </v>
      </c>
      <c r="C103" s="34"/>
      <c r="D103" s="35"/>
      <c r="E103" s="35"/>
      <c r="F103" s="52"/>
      <c r="G103" s="35"/>
      <c r="H103" s="165"/>
      <c r="I103" s="17"/>
      <c r="J103" s="18" t="str">
        <f t="shared" si="14"/>
        <v xml:space="preserve"> </v>
      </c>
      <c r="K103" s="18" t="str">
        <f t="shared" si="18"/>
        <v xml:space="preserve"> </v>
      </c>
      <c r="L103" s="18" t="str">
        <f t="shared" si="15"/>
        <v xml:space="preserve"> </v>
      </c>
      <c r="M103" s="18" t="str">
        <f t="shared" si="16"/>
        <v xml:space="preserve"> </v>
      </c>
      <c r="N103" s="18" t="str">
        <f t="shared" si="17"/>
        <v xml:space="preserve"> </v>
      </c>
      <c r="O103" s="18" t="str">
        <f t="shared" si="19"/>
        <v xml:space="preserve"> </v>
      </c>
      <c r="P103" s="19"/>
      <c r="Q103" s="19"/>
      <c r="U103" s="23" t="s">
        <v>2</v>
      </c>
    </row>
    <row r="104" spans="1:21" s="20" customFormat="1" ht="25.5" x14ac:dyDescent="0.2">
      <c r="A104" s="16">
        <v>95</v>
      </c>
      <c r="B104" s="162" t="str">
        <f t="shared" si="13"/>
        <v xml:space="preserve"> </v>
      </c>
      <c r="C104" s="34"/>
      <c r="D104" s="35"/>
      <c r="E104" s="35"/>
      <c r="F104" s="52"/>
      <c r="G104" s="35"/>
      <c r="H104" s="165"/>
      <c r="I104" s="17"/>
      <c r="J104" s="18" t="str">
        <f t="shared" si="14"/>
        <v xml:space="preserve"> </v>
      </c>
      <c r="K104" s="18" t="str">
        <f t="shared" si="18"/>
        <v xml:space="preserve"> </v>
      </c>
      <c r="L104" s="18" t="str">
        <f t="shared" si="15"/>
        <v xml:space="preserve"> </v>
      </c>
      <c r="M104" s="18" t="str">
        <f t="shared" si="16"/>
        <v xml:space="preserve"> </v>
      </c>
      <c r="N104" s="18" t="str">
        <f t="shared" si="17"/>
        <v xml:space="preserve"> </v>
      </c>
      <c r="O104" s="18" t="str">
        <f t="shared" si="19"/>
        <v xml:space="preserve"> </v>
      </c>
      <c r="P104" s="19"/>
      <c r="Q104" s="19"/>
      <c r="U104" s="23" t="s">
        <v>2</v>
      </c>
    </row>
    <row r="105" spans="1:21" s="20" customFormat="1" ht="25.5" x14ac:dyDescent="0.2">
      <c r="A105" s="16">
        <v>96</v>
      </c>
      <c r="B105" s="162" t="str">
        <f t="shared" si="13"/>
        <v xml:space="preserve"> </v>
      </c>
      <c r="C105" s="34"/>
      <c r="D105" s="35"/>
      <c r="E105" s="35"/>
      <c r="F105" s="52"/>
      <c r="G105" s="35"/>
      <c r="H105" s="165"/>
      <c r="I105" s="17"/>
      <c r="J105" s="18" t="str">
        <f t="shared" si="14"/>
        <v xml:space="preserve"> </v>
      </c>
      <c r="K105" s="18" t="str">
        <f t="shared" si="18"/>
        <v xml:space="preserve"> </v>
      </c>
      <c r="L105" s="18" t="str">
        <f t="shared" si="15"/>
        <v xml:space="preserve"> </v>
      </c>
      <c r="M105" s="18" t="str">
        <f t="shared" si="16"/>
        <v xml:space="preserve"> </v>
      </c>
      <c r="N105" s="18" t="str">
        <f t="shared" si="17"/>
        <v xml:space="preserve"> </v>
      </c>
      <c r="O105" s="18" t="str">
        <f t="shared" si="19"/>
        <v xml:space="preserve"> </v>
      </c>
      <c r="P105" s="19"/>
      <c r="Q105" s="19"/>
      <c r="U105" s="23" t="s">
        <v>2</v>
      </c>
    </row>
    <row r="106" spans="1:21" s="20" customFormat="1" ht="25.5" x14ac:dyDescent="0.2">
      <c r="A106" s="16">
        <v>97</v>
      </c>
      <c r="B106" s="162" t="str">
        <f t="shared" si="13"/>
        <v xml:space="preserve"> </v>
      </c>
      <c r="C106" s="34"/>
      <c r="D106" s="35"/>
      <c r="E106" s="35"/>
      <c r="F106" s="52"/>
      <c r="G106" s="35"/>
      <c r="H106" s="165"/>
      <c r="I106" s="17"/>
      <c r="J106" s="18" t="str">
        <f t="shared" si="14"/>
        <v xml:space="preserve"> </v>
      </c>
      <c r="K106" s="18" t="str">
        <f t="shared" si="18"/>
        <v xml:space="preserve"> </v>
      </c>
      <c r="L106" s="18" t="str">
        <f t="shared" si="15"/>
        <v xml:space="preserve"> </v>
      </c>
      <c r="M106" s="18" t="str">
        <f t="shared" si="16"/>
        <v xml:space="preserve"> </v>
      </c>
      <c r="N106" s="18" t="str">
        <f t="shared" si="17"/>
        <v xml:space="preserve"> </v>
      </c>
      <c r="O106" s="18" t="str">
        <f t="shared" si="19"/>
        <v xml:space="preserve"> </v>
      </c>
      <c r="P106" s="19"/>
      <c r="Q106" s="19"/>
      <c r="U106" s="23" t="s">
        <v>2</v>
      </c>
    </row>
    <row r="107" spans="1:21" s="20" customFormat="1" ht="25.5" x14ac:dyDescent="0.2">
      <c r="A107" s="16">
        <v>98</v>
      </c>
      <c r="B107" s="162" t="str">
        <f t="shared" si="13"/>
        <v xml:space="preserve"> </v>
      </c>
      <c r="C107" s="34"/>
      <c r="D107" s="35"/>
      <c r="E107" s="35"/>
      <c r="F107" s="52"/>
      <c r="G107" s="35"/>
      <c r="H107" s="165"/>
      <c r="I107" s="17"/>
      <c r="J107" s="18" t="str">
        <f t="shared" si="14"/>
        <v xml:space="preserve"> </v>
      </c>
      <c r="K107" s="18" t="str">
        <f t="shared" si="18"/>
        <v xml:space="preserve"> </v>
      </c>
      <c r="L107" s="18" t="str">
        <f t="shared" si="15"/>
        <v xml:space="preserve"> </v>
      </c>
      <c r="M107" s="18" t="str">
        <f t="shared" si="16"/>
        <v xml:space="preserve"> </v>
      </c>
      <c r="N107" s="18" t="str">
        <f t="shared" si="17"/>
        <v xml:space="preserve"> </v>
      </c>
      <c r="O107" s="18" t="str">
        <f t="shared" si="19"/>
        <v xml:space="preserve"> </v>
      </c>
      <c r="P107" s="19"/>
      <c r="Q107" s="19"/>
      <c r="U107" s="23" t="s">
        <v>2</v>
      </c>
    </row>
    <row r="108" spans="1:21" s="20" customFormat="1" ht="25.5" x14ac:dyDescent="0.2">
      <c r="A108" s="16">
        <v>99</v>
      </c>
      <c r="B108" s="162" t="str">
        <f t="shared" si="13"/>
        <v xml:space="preserve"> </v>
      </c>
      <c r="C108" s="34"/>
      <c r="D108" s="35"/>
      <c r="E108" s="35"/>
      <c r="F108" s="52"/>
      <c r="G108" s="35"/>
      <c r="H108" s="165"/>
      <c r="I108" s="17"/>
      <c r="J108" s="18" t="str">
        <f t="shared" si="14"/>
        <v xml:space="preserve"> </v>
      </c>
      <c r="K108" s="18" t="str">
        <f t="shared" si="18"/>
        <v xml:space="preserve"> </v>
      </c>
      <c r="L108" s="18" t="str">
        <f t="shared" si="15"/>
        <v xml:space="preserve"> </v>
      </c>
      <c r="M108" s="18" t="str">
        <f t="shared" si="16"/>
        <v xml:space="preserve"> </v>
      </c>
      <c r="N108" s="18" t="str">
        <f t="shared" si="17"/>
        <v xml:space="preserve"> </v>
      </c>
      <c r="O108" s="18" t="str">
        <f t="shared" si="19"/>
        <v xml:space="preserve"> </v>
      </c>
      <c r="P108" s="19"/>
      <c r="Q108" s="19"/>
      <c r="U108" s="23" t="s">
        <v>2</v>
      </c>
    </row>
    <row r="109" spans="1:21" s="20" customFormat="1" ht="26.25" thickBot="1" x14ac:dyDescent="0.25">
      <c r="A109" s="16">
        <v>100</v>
      </c>
      <c r="B109" s="162" t="str">
        <f t="shared" si="13"/>
        <v xml:space="preserve"> </v>
      </c>
      <c r="C109" s="36"/>
      <c r="D109" s="37"/>
      <c r="E109" s="37"/>
      <c r="F109" s="53"/>
      <c r="G109" s="37"/>
      <c r="H109" s="166"/>
      <c r="I109" s="17"/>
      <c r="J109" s="18" t="str">
        <f t="shared" si="14"/>
        <v xml:space="preserve"> </v>
      </c>
      <c r="K109" s="18" t="str">
        <f t="shared" si="18"/>
        <v xml:space="preserve"> </v>
      </c>
      <c r="L109" s="18" t="str">
        <f t="shared" si="15"/>
        <v xml:space="preserve"> </v>
      </c>
      <c r="M109" s="18" t="str">
        <f t="shared" si="16"/>
        <v xml:space="preserve"> </v>
      </c>
      <c r="N109" s="18" t="str">
        <f t="shared" si="17"/>
        <v xml:space="preserve"> </v>
      </c>
      <c r="O109" s="18" t="str">
        <f t="shared" si="19"/>
        <v xml:space="preserve"> </v>
      </c>
      <c r="P109" s="19"/>
      <c r="Q109" s="19"/>
      <c r="U109" s="23" t="s">
        <v>2</v>
      </c>
    </row>
    <row r="110" spans="1:21" ht="13.5" thickTop="1" x14ac:dyDescent="0.2"/>
  </sheetData>
  <sheetProtection algorithmName="SHA-512" hashValue="h7Ek5CIA/slJtguHINHgHwzdD+nKSt9GHUVsKsJnLcpdtS66GoaQeoNFrSMSsuRf2T6sP+RXjL7XVQ7jyhYJyw==" saltValue="3cud6hSs6xtzXsUwTApJaQ==" spinCount="100000" sheet="1" objects="1" scenarios="1"/>
  <mergeCells count="8">
    <mergeCell ref="E8:F8"/>
    <mergeCell ref="J5:L5"/>
    <mergeCell ref="J1:O3"/>
    <mergeCell ref="M5:O5"/>
    <mergeCell ref="B1:G1"/>
    <mergeCell ref="F5:H5"/>
    <mergeCell ref="B3:C3"/>
    <mergeCell ref="A4:I4"/>
  </mergeCells>
  <phoneticPr fontId="0" type="noConversion"/>
  <conditionalFormatting sqref="R16:S109 S14:S15">
    <cfRule type="expression" dxfId="20" priority="23" stopIfTrue="1">
      <formula>"AND(E5=""Top-Loading Compact"",G5&lt;=0.65)"</formula>
    </cfRule>
    <cfRule type="expression" dxfId="19" priority="24" stopIfTrue="1">
      <formula>"OR(E5&lt;&gt;""Top-Loading Compact"",G5&gt;0.65)"</formula>
    </cfRule>
  </conditionalFormatting>
  <conditionalFormatting sqref="P12:Q109 J10:N109">
    <cfRule type="cellIs" dxfId="18" priority="28" stopIfTrue="1" operator="equal">
      <formula>"ok"</formula>
    </cfRule>
    <cfRule type="cellIs" dxfId="17" priority="29" stopIfTrue="1" operator="equal">
      <formula>" "</formula>
    </cfRule>
  </conditionalFormatting>
  <conditionalFormatting sqref="AC8">
    <cfRule type="cellIs" dxfId="16" priority="30" stopIfTrue="1" operator="equal">
      <formula>"Error"</formula>
    </cfRule>
    <cfRule type="cellIs" dxfId="15" priority="31" stopIfTrue="1" operator="equal">
      <formula>"Alert"</formula>
    </cfRule>
    <cfRule type="cellIs" dxfId="14" priority="32" stopIfTrue="1" operator="equal">
      <formula>"OK"</formula>
    </cfRule>
  </conditionalFormatting>
  <conditionalFormatting sqref="D10:E109">
    <cfRule type="expression" dxfId="13" priority="36" stopIfTrue="1">
      <formula>ISBLANK(D10)=FALSE</formula>
    </cfRule>
    <cfRule type="expression" dxfId="12" priority="37" stopIfTrue="1">
      <formula>K10=" "</formula>
    </cfRule>
  </conditionalFormatting>
  <conditionalFormatting sqref="H3">
    <cfRule type="cellIs" dxfId="11" priority="11" stopIfTrue="1" operator="equal">
      <formula>"Error"</formula>
    </cfRule>
    <cfRule type="cellIs" dxfId="10" priority="12" stopIfTrue="1" operator="equal">
      <formula>"OK"</formula>
    </cfRule>
  </conditionalFormatting>
  <conditionalFormatting sqref="D3">
    <cfRule type="cellIs" dxfId="9" priority="13" stopIfTrue="1" operator="equal">
      <formula>"Error"</formula>
    </cfRule>
    <cfRule type="cellIs" dxfId="8" priority="14" stopIfTrue="1" operator="equal">
      <formula>"OK"</formula>
    </cfRule>
  </conditionalFormatting>
  <conditionalFormatting sqref="C10:C109">
    <cfRule type="expression" dxfId="7" priority="53" stopIfTrue="1">
      <formula>J10="ok"</formula>
    </cfRule>
    <cfRule type="expression" dxfId="6" priority="54" stopIfTrue="1">
      <formula>J10=" "</formula>
    </cfRule>
  </conditionalFormatting>
  <conditionalFormatting sqref="B10:B109">
    <cfRule type="cellIs" dxfId="5" priority="7" stopIfTrue="1" operator="equal">
      <formula>"ok"</formula>
    </cfRule>
    <cfRule type="cellIs" dxfId="4" priority="8" stopIfTrue="1" operator="equal">
      <formula>"Error"</formula>
    </cfRule>
  </conditionalFormatting>
  <conditionalFormatting sqref="F10:H109">
    <cfRule type="expression" dxfId="3" priority="38" stopIfTrue="1">
      <formula>M10="ok"</formula>
    </cfRule>
    <cfRule type="expression" dxfId="2" priority="39" stopIfTrue="1">
      <formula>M10=" "</formula>
    </cfRule>
  </conditionalFormatting>
  <conditionalFormatting sqref="O10:O109">
    <cfRule type="cellIs" dxfId="1" priority="1" stopIfTrue="1" operator="equal">
      <formula>"ok"</formula>
    </cfRule>
    <cfRule type="cellIs" dxfId="0" priority="2" stopIfTrue="1" operator="equal">
      <formula>" "</formula>
    </cfRule>
  </conditionalFormatting>
  <dataValidations xWindow="123" yWindow="566" count="18">
    <dataValidation allowBlank="1" showErrorMessage="1" sqref="F10:F109" xr:uid="{00000000-0002-0000-0200-000000000000}"/>
    <dataValidation allowBlank="1" showInputMessage="1" promptTitle="Open or Enclosed Motor" prompt="Enter whether the model is an &quot;Open&quot; or &quot;Enclosed&quot; motor in the cells below._x000a__x000a_" sqref="E9" xr:uid="{00000000-0002-0000-0200-000001000000}"/>
    <dataValidation allowBlank="1" showInputMessage="1" promptTitle="Least Efficient Basic Model" prompt="Enter the Model Number(s) of the Least Efficient Basic Model in the cells below._x000a__x000a_Also enter the Model Number(s) of all basic models that were subjected to actual testing._x000a_" sqref="F9" xr:uid="{00000000-0002-0000-0200-000002000000}"/>
    <dataValidation allowBlank="1" showInputMessage="1" promptTitle="Status" prompt="The cells below show whether there are any issues with the data on that line.  If the status is &quot;ok,&quot; there are no issues.  If the status is &quot;Error,&quot; there are issues with the data.  See columns to the right for an indication of the issues with the data." sqref="B9" xr:uid="{00000000-0002-0000-0200-000003000000}"/>
    <dataValidation allowBlank="1" showInputMessage="1" promptTitle="Number of Poles" prompt="Enter the Number of Poles in the cells below._x000a__x000a_This should be either 2, 4, 6, or 8._x000a__x000a_" sqref="D9" xr:uid="{00000000-0002-0000-0200-000004000000}"/>
    <dataValidation allowBlank="1" showInputMessage="1" promptTitle="Overall Status" prompt="This cell shows the overall status for the spreadsheet:_x000a__x000a_&quot;Error&quot; - there are issues with at least one of the manufacturer name, certification, email address and/or data entries._x000a__x000a_&quot;ok&quot; - there are no issues with any entries." sqref="H8" xr:uid="{00000000-0002-0000-0200-000005000000}"/>
    <dataValidation allowBlank="1" promptTitle="Overall Status Light" prompt="This cell shows the overall status for the spreadsheet._x000a__x000a_If &quot;Error,&quot; the certification and/or the manufacturer name have not been properly completed._x000a__x000a_If &quot;Alert,&quot; there are issues with some entries._x000a__x000a_If &quot;ok,&quot; there are no issues with any entries." sqref="AB8:AC8" xr:uid="{00000000-0002-0000-0200-000006000000}"/>
    <dataValidation allowBlank="1" showInputMessage="1" showErrorMessage="1" promptTitle="Nominal Full Load Efficiency" prompt="Enter the Nominal Full Load Efficiency in the cells below.  This should be a percentage greater than zero and less than or equal to 100._x000a__x000a_" sqref="G9" xr:uid="{00000000-0002-0000-0200-000007000000}"/>
    <dataValidation allowBlank="1" showInputMessage="1" showErrorMessage="1" promptTitle="Actual Testing?" prompt="Answer whether the Nominal Full Load Efficiency was determined by actual testing in the cells below._x000a__x000a_An affirmative answer can be either 'yes' or 'y' and a negative answer can be either 'no' or 'n'._x000a__x000a__x000a_" sqref="H9" xr:uid="{00000000-0002-0000-0200-000008000000}"/>
    <dataValidation operator="greaterThan" allowBlank="1" showInputMessage="1" promptTitle="Motor Horsepower" prompt="Enter the Motor Horsepower in the cells below.  This should be a decimal number between 1 and 500 horsepower._x000a__x000a_" sqref="C9" xr:uid="{00000000-0002-0000-0200-000009000000}"/>
    <dataValidation allowBlank="1" prompt="_x000a_" sqref="B10:B109" xr:uid="{00000000-0002-0000-0200-00000A000000}"/>
    <dataValidation allowBlank="1" showInputMessage="1" showErrorMessage="1" promptTitle="Status of This Input Sheet" prompt="This cell shows the status of this Input sheet:_x000a__x000a_&quot;Error&quot; - there are issues with at least one entry on this sheet_x000a__x000a_&quot;OK&quot; - there are no issues with any entries on this sheet._x000a__x000a_&quot;No Data&quot; - no data has been entered in this sheet." sqref="D3" xr:uid="{00000000-0002-0000-0200-00000B000000}"/>
    <dataValidation allowBlank="1" showInputMessage="1" showErrorMessage="1" promptTitle="Overall Status of Template" prompt="This cell shows the overall status for the template:_x000a__x000a_&quot;Error&quot; - there are issues with at least one entry in the template_x000a__x000a_&quot;OK&quot; - there are no issues with any entries_x000a__x000a_&quot;No Data&quot; - no data has been entered in one of the worksheets" sqref="H3" xr:uid="{00000000-0002-0000-0200-00000C000000}"/>
    <dataValidation type="custom" allowBlank="1" showErrorMessage="1" errorTitle="Open or Enclosed Motor" error="The entry should be either &quot;Open&quot; or &quot;Enclosed&quot;." sqref="E10:E109" xr:uid="{00000000-0002-0000-0200-00000D000000}">
      <formula1>IF(OR(E10="Open",E10="Enclosed"),TRUE,FALSE)</formula1>
    </dataValidation>
    <dataValidation type="decimal" allowBlank="1" showErrorMessage="1" errorTitle="Nominal Full Load Efficiency" error="The Nominal Full Load Efficiency should be a percentage greater than 0 and less than or equal to 100." sqref="G10:G109" xr:uid="{00000000-0002-0000-0200-00000E000000}">
      <formula1>1</formula1>
      <formula2>100</formula2>
    </dataValidation>
    <dataValidation type="custom" operator="greaterThanOrEqual" allowBlank="1" showErrorMessage="1" errorTitle="Actual Testing?" error="The entry should be either 'yes', 'y', 'no', or 'n'._x000a_" sqref="H10:H109" xr:uid="{00000000-0002-0000-0200-00000F000000}">
      <formula1>IF(H10="yes",TRUE,IF(H10="y",TRUE,IF(H10="no",TRUE,IF(H10="n",TRUE,FALSE))))</formula1>
    </dataValidation>
    <dataValidation type="decimal" allowBlank="1" showInputMessage="1" showErrorMessage="1" errorTitle="Motor Horsepower" error="The Motor Horsepower should be a decimal number between 1 and 500." sqref="C10:C109" xr:uid="{00000000-0002-0000-0200-000010000000}">
      <formula1>1</formula1>
      <formula2>500</formula2>
    </dataValidation>
    <dataValidation type="custom" allowBlank="1" showErrorMessage="1" errorTitle="Number of Poles" error="The Number of Poles should be 2, 4, 6, or 8." sqref="D10:D109" xr:uid="{00000000-0002-0000-0200-000011000000}">
      <formula1>IF(OR(D10=2,D10=4,D10=6,D10=8),TRUE,FALSE)</formula1>
    </dataValidation>
  </dataValidations>
  <hyperlinks>
    <hyperlink ref="F5" r:id="rId1" xr:uid="{00000000-0004-0000-0200-000000000000}"/>
    <hyperlink ref="F5:G5" r:id="rId2" display="Click here for instructions for completing this form" xr:uid="{00000000-0004-0000-0200-000001000000}"/>
    <hyperlink ref="F5:H5" r:id="rId3" display="Click here for instructions for completing this form" xr:uid="{00000000-0004-0000-0200-000002000000}"/>
  </hyperlinks>
  <pageMargins left="0.75" right="0.75" top="0.75" bottom="0.75" header="0.5" footer="0.4"/>
  <pageSetup scale="62" fitToHeight="0" orientation="portrait" r:id="rId4"/>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6</vt:i4>
      </vt:variant>
    </vt:vector>
  </HeadingPairs>
  <TitlesOfParts>
    <vt:vector size="9" baseType="lpstr">
      <vt:lpstr>Certification</vt:lpstr>
      <vt:lpstr>Branding CC#</vt:lpstr>
      <vt:lpstr>Input</vt:lpstr>
      <vt:lpstr>INPUT</vt:lpstr>
      <vt:lpstr>No_of_Columns</vt:lpstr>
      <vt:lpstr>No_of_Product_Classes</vt:lpstr>
      <vt:lpstr>'Branding CC#'!Print_Area</vt:lpstr>
      <vt:lpstr>Input!Print_Area</vt:lpstr>
      <vt:lpstr>Input!Print_Titles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Bruce Miller</dc:creator>
  <cp:lastModifiedBy>BEM</cp:lastModifiedBy>
  <cp:lastPrinted>2016-04-26T20:30:20Z</cp:lastPrinted>
  <dcterms:created xsi:type="dcterms:W3CDTF">2007-08-23T20:46:35Z</dcterms:created>
  <dcterms:modified xsi:type="dcterms:W3CDTF">2021-10-01T22:48:03Z</dcterms:modified>
</cp:coreProperties>
</file>